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★★★卓連★★★\260902_スポレク\要綱・申込用紙\"/>
    </mc:Choice>
  </mc:AlternateContent>
  <xr:revisionPtr revIDLastSave="0" documentId="13_ncr:1_{242743B6-4C72-4C9F-848C-66439DE61FE0}" xr6:coauthVersionLast="47" xr6:coauthVersionMax="47" xr10:uidLastSave="{00000000-0000-0000-0000-000000000000}"/>
  <bookViews>
    <workbookView xWindow="-108" yWindow="-108" windowWidth="23256" windowHeight="13176" tabRatio="833" xr2:uid="{00000000-000D-0000-FFFF-FFFF00000000}"/>
  </bookViews>
  <sheets>
    <sheet name="申込書1枚目" sheetId="2" r:id="rId1"/>
    <sheet name="申込書2枚目" sheetId="23" r:id="rId2"/>
    <sheet name="ref_集計" sheetId="5" state="hidden" r:id="rId3"/>
    <sheet name="抽選会用" sheetId="24" state="hidden" r:id="rId4"/>
  </sheets>
  <definedNames>
    <definedName name="_xlnm.Print_Area" localSheetId="0">申込書1枚目!$A$1:$M$34</definedName>
    <definedName name="_xlnm.Print_Area" localSheetId="1">申込書2枚目!$A$1:$M$34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VNnpk8BUuHh8cpxq8T1kietxIUg32iYNMg66t8RQ5a4="/>
    </ext>
  </extLst>
</workbook>
</file>

<file path=xl/calcChain.xml><?xml version="1.0" encoding="utf-8"?>
<calcChain xmlns="http://schemas.openxmlformats.org/spreadsheetml/2006/main">
  <c r="H21" i="24" l="1"/>
  <c r="I21" i="24"/>
  <c r="H22" i="24"/>
  <c r="I22" i="24"/>
  <c r="H23" i="24"/>
  <c r="I23" i="24"/>
  <c r="H24" i="24"/>
  <c r="I24" i="24"/>
  <c r="H25" i="24"/>
  <c r="I25" i="24"/>
  <c r="H26" i="24"/>
  <c r="I26" i="24"/>
  <c r="H27" i="24"/>
  <c r="I27" i="24"/>
  <c r="H28" i="24"/>
  <c r="I28" i="24"/>
  <c r="H29" i="24"/>
  <c r="I29" i="24"/>
  <c r="H20" i="24"/>
  <c r="I20" i="24"/>
  <c r="B35" i="24"/>
  <c r="C35" i="24"/>
  <c r="B36" i="24"/>
  <c r="C36" i="24"/>
  <c r="B37" i="24"/>
  <c r="C37" i="24"/>
  <c r="B38" i="24"/>
  <c r="C38" i="24"/>
  <c r="B39" i="24"/>
  <c r="C39" i="24"/>
  <c r="B40" i="24"/>
  <c r="C40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8" i="24"/>
  <c r="C48" i="24"/>
  <c r="B49" i="24"/>
  <c r="C49" i="24"/>
  <c r="B50" i="24"/>
  <c r="C50" i="24"/>
  <c r="B51" i="24"/>
  <c r="C51" i="24"/>
  <c r="B52" i="24"/>
  <c r="C52" i="24"/>
  <c r="B53" i="24"/>
  <c r="C53" i="24"/>
  <c r="B54" i="24"/>
  <c r="C54" i="24"/>
  <c r="B55" i="24"/>
  <c r="C55" i="24"/>
  <c r="B56" i="24"/>
  <c r="C56" i="24"/>
  <c r="B57" i="24"/>
  <c r="C57" i="24"/>
  <c r="B34" i="24"/>
  <c r="B30" i="24"/>
  <c r="C30" i="24"/>
  <c r="B31" i="24"/>
  <c r="C31" i="24"/>
  <c r="B32" i="24"/>
  <c r="C32" i="24"/>
  <c r="B33" i="24"/>
  <c r="C33" i="24"/>
  <c r="C9" i="5"/>
  <c r="A9" i="5"/>
  <c r="P11" i="23"/>
  <c r="S11" i="23"/>
  <c r="R11" i="23"/>
  <c r="Q11" i="23"/>
  <c r="O11" i="23"/>
  <c r="S11" i="2"/>
  <c r="R11" i="2"/>
  <c r="Q11" i="2"/>
  <c r="P11" i="2"/>
  <c r="O11" i="2"/>
  <c r="B9" i="5"/>
  <c r="H10" i="24"/>
  <c r="F33" i="24"/>
  <c r="H11" i="24"/>
  <c r="H12" i="24"/>
  <c r="H13" i="24"/>
  <c r="H14" i="24"/>
  <c r="H15" i="24"/>
  <c r="H16" i="24"/>
  <c r="H17" i="24"/>
  <c r="H18" i="24"/>
  <c r="H19" i="24"/>
  <c r="E24" i="24"/>
  <c r="F24" i="24"/>
  <c r="E25" i="24"/>
  <c r="F25" i="24"/>
  <c r="E26" i="24"/>
  <c r="F26" i="24"/>
  <c r="E27" i="24"/>
  <c r="F27" i="24"/>
  <c r="E28" i="24"/>
  <c r="F28" i="24"/>
  <c r="E29" i="24"/>
  <c r="F29" i="24"/>
  <c r="E30" i="24"/>
  <c r="F30" i="24"/>
  <c r="E31" i="24"/>
  <c r="F31" i="24"/>
  <c r="E32" i="24"/>
  <c r="F32" i="24"/>
  <c r="E33" i="24"/>
  <c r="E34" i="24"/>
  <c r="F34" i="24"/>
  <c r="E35" i="24"/>
  <c r="F35" i="24"/>
  <c r="E23" i="24"/>
  <c r="B23" i="24"/>
  <c r="C23" i="24"/>
  <c r="B24" i="24"/>
  <c r="C24" i="24"/>
  <c r="B25" i="24"/>
  <c r="C25" i="24"/>
  <c r="B26" i="24"/>
  <c r="C26" i="24"/>
  <c r="B27" i="24"/>
  <c r="C27" i="24"/>
  <c r="B28" i="24"/>
  <c r="C28" i="24"/>
  <c r="B29" i="24"/>
  <c r="C29" i="24"/>
  <c r="S13" i="2"/>
  <c r="C5" i="24"/>
  <c r="C4" i="24"/>
  <c r="C3" i="24"/>
  <c r="C2" i="24"/>
  <c r="C1" i="24"/>
  <c r="E10" i="24"/>
  <c r="N34" i="24"/>
  <c r="O34" i="24"/>
  <c r="N35" i="24"/>
  <c r="O35" i="24"/>
  <c r="N36" i="24"/>
  <c r="O36" i="24"/>
  <c r="N37" i="24"/>
  <c r="O37" i="24"/>
  <c r="N38" i="24"/>
  <c r="O38" i="24"/>
  <c r="N39" i="24"/>
  <c r="O39" i="24"/>
  <c r="N40" i="24"/>
  <c r="O40" i="24"/>
  <c r="N41" i="24"/>
  <c r="O41" i="24"/>
  <c r="N42" i="24"/>
  <c r="O42" i="24"/>
  <c r="N43" i="24"/>
  <c r="O43" i="24"/>
  <c r="N44" i="24"/>
  <c r="O44" i="24"/>
  <c r="N45" i="24"/>
  <c r="O45" i="24"/>
  <c r="N46" i="24"/>
  <c r="O46" i="24"/>
  <c r="N47" i="24"/>
  <c r="O47" i="24"/>
  <c r="N48" i="24"/>
  <c r="O48" i="24"/>
  <c r="N49" i="24"/>
  <c r="O49" i="24"/>
  <c r="N50" i="24"/>
  <c r="O50" i="24"/>
  <c r="N51" i="24"/>
  <c r="O51" i="24"/>
  <c r="N52" i="24"/>
  <c r="O52" i="24"/>
  <c r="N53" i="24"/>
  <c r="O53" i="24"/>
  <c r="N54" i="24"/>
  <c r="O54" i="24"/>
  <c r="N55" i="24"/>
  <c r="O55" i="24"/>
  <c r="N56" i="24"/>
  <c r="O56" i="24"/>
  <c r="N57" i="24"/>
  <c r="O57" i="24"/>
  <c r="K57" i="24"/>
  <c r="K56" i="24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O33" i="24"/>
  <c r="N33" i="24"/>
  <c r="K33" i="24"/>
  <c r="O32" i="24"/>
  <c r="N32" i="24"/>
  <c r="K32" i="24"/>
  <c r="O31" i="24"/>
  <c r="N31" i="24"/>
  <c r="K31" i="24"/>
  <c r="O30" i="24"/>
  <c r="N30" i="24"/>
  <c r="K30" i="24"/>
  <c r="O29" i="24"/>
  <c r="N29" i="24"/>
  <c r="K29" i="24"/>
  <c r="O28" i="24"/>
  <c r="N28" i="24"/>
  <c r="K28" i="24"/>
  <c r="O27" i="24"/>
  <c r="N27" i="24"/>
  <c r="K27" i="24"/>
  <c r="O26" i="24"/>
  <c r="N26" i="24"/>
  <c r="K26" i="24"/>
  <c r="O25" i="24"/>
  <c r="N25" i="24"/>
  <c r="K25" i="24"/>
  <c r="O24" i="24"/>
  <c r="N24" i="24"/>
  <c r="K24" i="24"/>
  <c r="O23" i="24"/>
  <c r="N23" i="24"/>
  <c r="K23" i="24"/>
  <c r="O22" i="24"/>
  <c r="N22" i="24"/>
  <c r="K22" i="24"/>
  <c r="E22" i="24"/>
  <c r="B22" i="24"/>
  <c r="O21" i="24"/>
  <c r="N21" i="24"/>
  <c r="K21" i="24"/>
  <c r="E21" i="24"/>
  <c r="B21" i="24"/>
  <c r="O20" i="24"/>
  <c r="N20" i="24"/>
  <c r="K20" i="24"/>
  <c r="E20" i="24"/>
  <c r="B20" i="24"/>
  <c r="O19" i="24"/>
  <c r="N19" i="24"/>
  <c r="K19" i="24"/>
  <c r="E19" i="24"/>
  <c r="B19" i="24"/>
  <c r="O18" i="24"/>
  <c r="N18" i="24"/>
  <c r="K18" i="24"/>
  <c r="E18" i="24"/>
  <c r="B18" i="24"/>
  <c r="O17" i="24"/>
  <c r="N17" i="24"/>
  <c r="K17" i="24"/>
  <c r="E17" i="24"/>
  <c r="B17" i="24"/>
  <c r="O16" i="24"/>
  <c r="N16" i="24"/>
  <c r="K16" i="24"/>
  <c r="E16" i="24"/>
  <c r="B16" i="24"/>
  <c r="O15" i="24"/>
  <c r="N15" i="24"/>
  <c r="K15" i="24"/>
  <c r="E15" i="24"/>
  <c r="B15" i="24"/>
  <c r="O14" i="24"/>
  <c r="N14" i="24"/>
  <c r="K14" i="24"/>
  <c r="E14" i="24"/>
  <c r="B14" i="24"/>
  <c r="O13" i="24"/>
  <c r="N13" i="24"/>
  <c r="K13" i="24"/>
  <c r="E13" i="24"/>
  <c r="B13" i="24"/>
  <c r="O12" i="24"/>
  <c r="N12" i="24"/>
  <c r="K12" i="24"/>
  <c r="E12" i="24"/>
  <c r="B12" i="24"/>
  <c r="O11" i="24"/>
  <c r="N11" i="24"/>
  <c r="K11" i="24"/>
  <c r="E11" i="24"/>
  <c r="B11" i="24"/>
  <c r="O10" i="24"/>
  <c r="N10" i="24"/>
  <c r="N8" i="24" s="1"/>
  <c r="K10" i="24"/>
  <c r="B10" i="24"/>
  <c r="F6" i="24"/>
  <c r="F5" i="24"/>
  <c r="F4" i="24"/>
  <c r="F3" i="24"/>
  <c r="F2" i="24"/>
  <c r="E15" i="5"/>
  <c r="E14" i="5"/>
  <c r="E13" i="5"/>
  <c r="E12" i="5"/>
  <c r="E11" i="5"/>
  <c r="E9" i="5"/>
  <c r="D9" i="5"/>
  <c r="A6" i="5"/>
  <c r="L37" i="24" s="1"/>
  <c r="I6" i="23"/>
  <c r="E5" i="23"/>
  <c r="E6" i="23"/>
  <c r="E4" i="23"/>
  <c r="S17" i="23"/>
  <c r="S16" i="23"/>
  <c r="S15" i="23"/>
  <c r="S14" i="23"/>
  <c r="S13" i="23"/>
  <c r="L2" i="23"/>
  <c r="A1" i="23"/>
  <c r="S14" i="2"/>
  <c r="S15" i="2"/>
  <c r="S16" i="2"/>
  <c r="S17" i="2"/>
  <c r="B8" i="24" l="1"/>
  <c r="I18" i="24"/>
  <c r="I19" i="24"/>
  <c r="L10" i="24"/>
  <c r="L11" i="24"/>
  <c r="C11" i="24"/>
  <c r="F13" i="24"/>
  <c r="L22" i="24"/>
  <c r="F18" i="24"/>
  <c r="L23" i="24"/>
  <c r="F19" i="24"/>
  <c r="L34" i="24"/>
  <c r="F20" i="24"/>
  <c r="I13" i="24"/>
  <c r="L17" i="24"/>
  <c r="C14" i="24"/>
  <c r="L41" i="24"/>
  <c r="C13" i="24"/>
  <c r="L47" i="24"/>
  <c r="C12" i="24"/>
  <c r="C10" i="24"/>
  <c r="F12" i="24"/>
  <c r="I12" i="24"/>
  <c r="L16" i="24"/>
  <c r="L40" i="24"/>
  <c r="L46" i="24"/>
  <c r="L24" i="24"/>
  <c r="L48" i="24"/>
  <c r="F21" i="24"/>
  <c r="L49" i="24"/>
  <c r="L25" i="24"/>
  <c r="C20" i="24"/>
  <c r="L28" i="24"/>
  <c r="L52" i="24"/>
  <c r="C19" i="24"/>
  <c r="L29" i="24"/>
  <c r="L35" i="24"/>
  <c r="L12" i="24"/>
  <c r="L36" i="24"/>
  <c r="L13" i="24"/>
  <c r="C34" i="24"/>
  <c r="C22" i="24"/>
  <c r="F10" i="24"/>
  <c r="F22" i="24"/>
  <c r="I10" i="24"/>
  <c r="L14" i="24"/>
  <c r="L26" i="24"/>
  <c r="L38" i="24"/>
  <c r="L50" i="24"/>
  <c r="C21" i="24"/>
  <c r="F11" i="24"/>
  <c r="F23" i="24"/>
  <c r="I11" i="24"/>
  <c r="L15" i="24"/>
  <c r="L27" i="24"/>
  <c r="L39" i="24"/>
  <c r="L51" i="24"/>
  <c r="C18" i="24"/>
  <c r="F14" i="24"/>
  <c r="I14" i="24"/>
  <c r="L18" i="24"/>
  <c r="L30" i="24"/>
  <c r="L54" i="24"/>
  <c r="C17" i="24"/>
  <c r="F15" i="24"/>
  <c r="I15" i="24"/>
  <c r="L19" i="24"/>
  <c r="L31" i="24"/>
  <c r="L55" i="24"/>
  <c r="C16" i="24"/>
  <c r="F16" i="24"/>
  <c r="I16" i="24"/>
  <c r="L20" i="24"/>
  <c r="L32" i="24"/>
  <c r="L44" i="24"/>
  <c r="L56" i="24"/>
  <c r="L53" i="24"/>
  <c r="L42" i="24"/>
  <c r="L43" i="24"/>
  <c r="C15" i="24"/>
  <c r="F17" i="24"/>
  <c r="I17" i="24"/>
  <c r="L21" i="24"/>
  <c r="L33" i="24"/>
  <c r="L45" i="24"/>
  <c r="L57" i="24"/>
  <c r="E8" i="24"/>
  <c r="H8" i="24"/>
  <c r="K8" i="24"/>
  <c r="L2" i="2"/>
  <c r="C6" i="5" l="1"/>
  <c r="A1" i="2"/>
  <c r="H6" i="5" l="1"/>
  <c r="I6" i="5"/>
  <c r="B6" i="5" l="1"/>
  <c r="D6" i="5" l="1"/>
  <c r="F6" i="5" l="1"/>
  <c r="E6" i="5"/>
</calcChain>
</file>

<file path=xl/sharedStrings.xml><?xml version="1.0" encoding="utf-8"?>
<sst xmlns="http://schemas.openxmlformats.org/spreadsheetml/2006/main" count="105" uniqueCount="50">
  <si>
    <t>団体名・責任者
又は、個人名</t>
    <phoneticPr fontId="3"/>
  </si>
  <si>
    <t>参加費</t>
    <rPh sb="0" eb="3">
      <t>サンカヒ</t>
    </rPh>
    <phoneticPr fontId="3"/>
  </si>
  <si>
    <t>@チーム</t>
    <phoneticPr fontId="3"/>
  </si>
  <si>
    <t>参加費 計</t>
    <rPh sb="0" eb="3">
      <t>サンカヒ</t>
    </rPh>
    <rPh sb="4" eb="5">
      <t>ケイ</t>
    </rPh>
    <phoneticPr fontId="3"/>
  </si>
  <si>
    <t>集計用補助域</t>
    <rPh sb="0" eb="3">
      <t>シュウケイヨウ</t>
    </rPh>
    <rPh sb="3" eb="5">
      <t>ホジョ</t>
    </rPh>
    <rPh sb="5" eb="6">
      <t>イキ</t>
    </rPh>
    <phoneticPr fontId="3"/>
  </si>
  <si>
    <t>チーム 計</t>
    <rPh sb="4" eb="5">
      <t>ケイ</t>
    </rPh>
    <phoneticPr fontId="3"/>
  </si>
  <si>
    <t>人数 計</t>
    <rPh sb="0" eb="2">
      <t>ニンズウ</t>
    </rPh>
    <rPh sb="3" eb="4">
      <t>ケイ</t>
    </rPh>
    <phoneticPr fontId="3"/>
  </si>
  <si>
    <t>申込団体名</t>
    <rPh sb="0" eb="2">
      <t>モウシコミ</t>
    </rPh>
    <rPh sb="2" eb="4">
      <t>ダンタイ</t>
    </rPh>
    <rPh sb="4" eb="5">
      <t>メイ</t>
    </rPh>
    <phoneticPr fontId="3"/>
  </si>
  <si>
    <t>：</t>
    <phoneticPr fontId="3"/>
  </si>
  <si>
    <t>チーム名</t>
    <rPh sb="3" eb="4">
      <t>メイ</t>
    </rPh>
    <phoneticPr fontId="3"/>
  </si>
  <si>
    <t>連絡先(mail)</t>
  </si>
  <si>
    <t>連絡先(tel)</t>
  </si>
  <si>
    <t>名称</t>
    <rPh sb="0" eb="2">
      <t>メイショウ</t>
    </rPh>
    <phoneticPr fontId="3"/>
  </si>
  <si>
    <t>申込〆切</t>
    <phoneticPr fontId="3"/>
  </si>
  <si>
    <t>住所：</t>
    <rPh sb="0" eb="2">
      <t>ジュウショ</t>
    </rPh>
    <phoneticPr fontId="3"/>
  </si>
  <si>
    <t>ｃｈｋ</t>
  </si>
  <si>
    <t>男子</t>
  </si>
  <si>
    <t>女子</t>
  </si>
  <si>
    <t>備考欄</t>
  </si>
  <si>
    <t>代表</t>
    <rPh sb="0" eb="2">
      <t>ダイヒョウ</t>
    </rPh>
    <phoneticPr fontId="3"/>
  </si>
  <si>
    <t>第58回　稲城市民スポーツ・レクリエーション大会参加申込書</t>
    <phoneticPr fontId="3"/>
  </si>
  <si>
    <t>女子シングルス</t>
    <rPh sb="0" eb="2">
      <t>ジョシ</t>
    </rPh>
    <phoneticPr fontId="3"/>
  </si>
  <si>
    <t>ダブルス</t>
  </si>
  <si>
    <t>ダブルス</t>
    <phoneticPr fontId="3"/>
  </si>
  <si>
    <t>※ 選手名（フルネーム）は強い順にご記入ください。</t>
    <phoneticPr fontId="3"/>
  </si>
  <si>
    <t>一般男子
シングルス</t>
    <phoneticPr fontId="3"/>
  </si>
  <si>
    <t>シングルス
一般男子</t>
    <phoneticPr fontId="3"/>
  </si>
  <si>
    <t>シングルス
壮年男子</t>
    <phoneticPr fontId="3"/>
  </si>
  <si>
    <t>チャレンジの部</t>
  </si>
  <si>
    <t>チャレンジの部</t>
    <phoneticPr fontId="3"/>
  </si>
  <si>
    <t>小学生</t>
    <phoneticPr fontId="3"/>
  </si>
  <si>
    <t>中学生</t>
    <phoneticPr fontId="3"/>
  </si>
  <si>
    <t>高校生</t>
    <phoneticPr fontId="3"/>
  </si>
  <si>
    <t>大学生</t>
    <phoneticPr fontId="3"/>
  </si>
  <si>
    <t>一般</t>
    <phoneticPr fontId="3"/>
  </si>
  <si>
    <t>区分</t>
    <rPh sb="0" eb="2">
      <t>クブン</t>
    </rPh>
    <phoneticPr fontId="3"/>
  </si>
  <si>
    <t>※ チャレンジの部区分</t>
    <rPh sb="9" eb="11">
      <t>クブン</t>
    </rPh>
    <phoneticPr fontId="1"/>
  </si>
  <si>
    <t>壮年男子
シングルス</t>
    <rPh sb="0" eb="2">
      <t>ソウネン</t>
    </rPh>
    <phoneticPr fontId="3"/>
  </si>
  <si>
    <t>女子
シングルス</t>
    <rPh sb="0" eb="2">
      <t>ジョシ</t>
    </rPh>
    <phoneticPr fontId="3"/>
  </si>
  <si>
    <t>【２枚目】</t>
    <rPh sb="2" eb="4">
      <t>マイメ</t>
    </rPh>
    <phoneticPr fontId="3"/>
  </si>
  <si>
    <r>
      <rPr>
        <b/>
        <sz val="11"/>
        <color rgb="FFC00000"/>
        <rFont val="BIZ UDPゴシック"/>
        <family val="3"/>
        <charset val="128"/>
      </rPr>
      <t>※ チャレンジの部区分</t>
    </r>
    <r>
      <rPr>
        <sz val="11"/>
        <color rgb="FFC00000"/>
        <rFont val="BIZ UDPゴシック"/>
        <family val="3"/>
        <charset val="128"/>
      </rPr>
      <t xml:space="preserve">
小学、中学、高校、大学、一般
を選択(記入)してください
↓</t>
    </r>
    <rPh sb="28" eb="30">
      <t>センタク</t>
    </rPh>
    <rPh sb="31" eb="33">
      <t>キニュウ</t>
    </rPh>
    <phoneticPr fontId="3"/>
  </si>
  <si>
    <t>一般男子
シングルス</t>
  </si>
  <si>
    <t>壮年男子
シングルス</t>
  </si>
  <si>
    <t>女子
シングルス</t>
  </si>
  <si>
    <t>※ チャレンジの部区分</t>
  </si>
  <si>
    <t>小学生</t>
  </si>
  <si>
    <t>中学生</t>
  </si>
  <si>
    <t>高校生</t>
  </si>
  <si>
    <t>大学生</t>
  </si>
  <si>
    <t>一般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</si>
</sst>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&quot;名&quot;"/>
    <numFmt numFmtId="177" formatCode="General&quot;チーム&quot;"/>
    <numFmt numFmtId="178" formatCode="#,##0_);[Red]\(#,##0\)"/>
    <numFmt numFmtId="179" formatCode="yyyy/m/d\(aaa\)"/>
  </numFmts>
  <fonts count="14" x14ac:knownFonts="1">
    <font>
      <sz val="11"/>
      <color theme="1"/>
      <name val="Calibri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name val="Calibri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0"/>
      <name val="Calibri"/>
      <family val="2"/>
      <scheme val="minor"/>
    </font>
    <font>
      <sz val="12"/>
      <color theme="1"/>
      <name val="BIZ UDPゴシック"/>
      <family val="3"/>
      <charset val="128"/>
    </font>
    <font>
      <sz val="11"/>
      <color theme="1"/>
      <name val="Calibri"/>
      <family val="2"/>
      <scheme val="minor"/>
    </font>
    <font>
      <b/>
      <sz val="1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rgb="FFC00000"/>
      <name val="BIZ UDPゴシック"/>
      <family val="3"/>
      <charset val="128"/>
    </font>
    <font>
      <sz val="11"/>
      <color rgb="FFC00000"/>
      <name val="Calibri"/>
      <family val="2"/>
      <scheme val="minor"/>
    </font>
    <font>
      <b/>
      <sz val="11"/>
      <color rgb="FFC00000"/>
      <name val="BIZ UDPゴシック"/>
      <family val="3"/>
      <charset val="128"/>
    </font>
    <font>
      <b/>
      <sz val="12"/>
      <color rgb="FFC0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rgb="FF000000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 vertic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1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3" borderId="0" xfId="0" applyFont="1" applyFill="1" applyAlignment="1" applyProtection="1">
      <alignment vertical="center"/>
      <protection locked="0"/>
    </xf>
    <xf numFmtId="179" fontId="2" fillId="3" borderId="0" xfId="0" applyNumberFormat="1" applyFont="1" applyFill="1" applyAlignment="1" applyProtection="1">
      <alignment vertical="center"/>
      <protection locked="0"/>
    </xf>
    <xf numFmtId="178" fontId="2" fillId="3" borderId="0" xfId="0" applyNumberFormat="1" applyFont="1" applyFill="1" applyAlignment="1" applyProtection="1">
      <alignment vertical="center"/>
      <protection locked="0"/>
    </xf>
    <xf numFmtId="0" fontId="2" fillId="5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quotePrefix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0" xfId="0" applyFont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2" borderId="19" xfId="0" applyFont="1" applyFill="1" applyBorder="1" applyAlignment="1">
      <alignment horizontal="centerContinuous" vertical="center"/>
    </xf>
    <xf numFmtId="0" fontId="6" fillId="0" borderId="22" xfId="0" applyFont="1" applyBorder="1" applyAlignment="1" applyProtection="1">
      <alignment horizontal="left" vertical="center" indent="1"/>
      <protection locked="0"/>
    </xf>
    <xf numFmtId="0" fontId="6" fillId="0" borderId="17" xfId="0" applyFont="1" applyBorder="1" applyAlignment="1" applyProtection="1">
      <alignment horizontal="left" vertical="center" indent="1"/>
      <protection locked="0"/>
    </xf>
    <xf numFmtId="0" fontId="1" fillId="4" borderId="4" xfId="0" applyFont="1" applyFill="1" applyBorder="1" applyAlignment="1">
      <alignment vertical="center"/>
    </xf>
    <xf numFmtId="0" fontId="6" fillId="0" borderId="4" xfId="0" applyFont="1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19" xfId="0" applyBorder="1" applyAlignment="1" applyProtection="1">
      <alignment horizontal="left" vertical="center" indent="1"/>
      <protection locked="0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0" fillId="0" borderId="0" xfId="0" applyAlignment="1">
      <alignment horizontal="right" vertical="center" wrapText="1"/>
    </xf>
    <xf numFmtId="0" fontId="6" fillId="0" borderId="19" xfId="0" applyFont="1" applyBorder="1" applyAlignment="1" applyProtection="1">
      <alignment horizontal="left" vertical="center" inden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8"/>
  <sheetViews>
    <sheetView showGridLines="0" tabSelected="1" view="pageBreakPreview" zoomScale="85" zoomScaleNormal="70" zoomScaleSheetLayoutView="85" workbookViewId="0"/>
  </sheetViews>
  <sheetFormatPr defaultColWidth="14.44140625" defaultRowHeight="15" customHeight="1" outlineLevelCol="1" x14ac:dyDescent="0.3"/>
  <cols>
    <col min="1" max="1" width="1.44140625" style="18" customWidth="1"/>
    <col min="2" max="2" width="5.33203125" style="18" customWidth="1"/>
    <col min="3" max="3" width="9.6640625" style="18" customWidth="1"/>
    <col min="4" max="4" width="3.6640625" style="18" customWidth="1"/>
    <col min="5" max="5" width="5.77734375" style="18" customWidth="1"/>
    <col min="6" max="6" width="5.33203125" style="18" customWidth="1"/>
    <col min="7" max="7" width="16.77734375" style="29" customWidth="1"/>
    <col min="8" max="8" width="5.33203125" style="18" customWidth="1"/>
    <col min="9" max="9" width="16.77734375" style="29" customWidth="1"/>
    <col min="10" max="10" width="5.33203125" style="18" bestFit="1" customWidth="1"/>
    <col min="11" max="11" width="16.77734375" style="29" customWidth="1"/>
    <col min="12" max="12" width="6" style="29" customWidth="1"/>
    <col min="13" max="13" width="1.44140625" style="18" customWidth="1"/>
    <col min="14" max="14" width="4.109375" style="18" customWidth="1"/>
    <col min="15" max="19" width="13" style="18" hidden="1" customWidth="1" outlineLevel="1"/>
    <col min="20" max="20" width="9.33203125" style="18" customWidth="1" collapsed="1"/>
    <col min="21" max="21" width="14.44140625" style="18" customWidth="1"/>
    <col min="22" max="16384" width="14.44140625" style="18"/>
  </cols>
  <sheetData>
    <row r="1" spans="1:19" s="8" customFormat="1" ht="33" customHeight="1" x14ac:dyDescent="0.3">
      <c r="A1" s="7" t="str">
        <f>ref_集計!$B$1</f>
        <v>第58回　稲城市民スポーツ・レクリエーション大会参加申込書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9" s="8" customFormat="1" ht="13.8" x14ac:dyDescent="0.3">
      <c r="G2" s="9"/>
      <c r="I2" s="9"/>
      <c r="L2" s="10" t="str">
        <f>"申込〆切："&amp;TEXT(ref_集計!$B$2,"yy/m/d (aaa)")</f>
        <v>申込〆切：26/9/2 (水)</v>
      </c>
    </row>
    <row r="3" spans="1:19" s="8" customFormat="1" ht="6" customHeight="1" x14ac:dyDescent="0.3">
      <c r="A3" s="78" t="s">
        <v>0</v>
      </c>
      <c r="B3" s="79"/>
      <c r="C3" s="79"/>
      <c r="D3"/>
      <c r="E3" s="11"/>
      <c r="F3" s="11"/>
      <c r="G3" s="12"/>
      <c r="H3" s="11"/>
      <c r="I3" s="12"/>
      <c r="J3" s="11"/>
      <c r="K3" s="12"/>
      <c r="L3" s="12"/>
    </row>
    <row r="4" spans="1:19" s="8" customFormat="1" ht="27" customHeight="1" x14ac:dyDescent="0.3">
      <c r="A4" s="79"/>
      <c r="B4" s="79"/>
      <c r="C4" s="79"/>
      <c r="D4" s="13" t="s">
        <v>8</v>
      </c>
      <c r="E4" s="3"/>
      <c r="F4" s="14"/>
      <c r="G4" s="15"/>
      <c r="H4" s="15"/>
      <c r="I4" s="16"/>
      <c r="J4" s="17"/>
      <c r="K4" s="16"/>
      <c r="L4" s="16"/>
    </row>
    <row r="5" spans="1:19" s="8" customFormat="1" ht="27" customHeight="1" x14ac:dyDescent="0.3">
      <c r="A5" s="18"/>
      <c r="C5" s="19" t="s">
        <v>10</v>
      </c>
      <c r="D5" s="13" t="s">
        <v>8</v>
      </c>
      <c r="E5" s="4"/>
      <c r="F5" s="5"/>
      <c r="G5" s="5"/>
      <c r="H5" s="5"/>
      <c r="I5" s="20"/>
      <c r="J5" s="21"/>
      <c r="K5" s="16"/>
      <c r="L5" s="16"/>
    </row>
    <row r="6" spans="1:19" s="8" customFormat="1" ht="27" customHeight="1" x14ac:dyDescent="0.3">
      <c r="A6" s="18"/>
      <c r="C6" s="19" t="s">
        <v>11</v>
      </c>
      <c r="D6" s="13" t="s">
        <v>8</v>
      </c>
      <c r="E6" s="3"/>
      <c r="F6" s="14"/>
      <c r="G6" s="14"/>
      <c r="H6" s="15" t="s">
        <v>14</v>
      </c>
      <c r="I6" s="6"/>
      <c r="J6" s="14"/>
      <c r="K6" s="14"/>
      <c r="L6" s="17"/>
    </row>
    <row r="7" spans="1:19" s="8" customFormat="1" ht="6" customHeight="1" x14ac:dyDescent="0.3">
      <c r="C7" s="11"/>
      <c r="D7" s="11"/>
      <c r="G7" s="9"/>
      <c r="I7" s="9"/>
      <c r="K7" s="16"/>
      <c r="L7" s="16"/>
    </row>
    <row r="8" spans="1:19" s="22" customFormat="1" ht="39" customHeight="1" x14ac:dyDescent="0.2">
      <c r="B8" s="23" t="s">
        <v>24</v>
      </c>
      <c r="F8" s="23"/>
      <c r="G8" s="24"/>
      <c r="H8" s="23"/>
      <c r="I8" s="24"/>
      <c r="J8" s="80" t="s">
        <v>40</v>
      </c>
      <c r="K8" s="81"/>
      <c r="L8" s="81"/>
    </row>
    <row r="9" spans="1:19" s="8" customFormat="1" ht="12" customHeight="1" x14ac:dyDescent="0.15">
      <c r="C9" s="11"/>
      <c r="D9" s="11"/>
      <c r="G9" s="9"/>
      <c r="I9" s="9"/>
      <c r="J9" s="81"/>
      <c r="K9" s="81"/>
      <c r="L9" s="81"/>
      <c r="O9" s="22" t="s">
        <v>4</v>
      </c>
      <c r="P9" s="22" t="s">
        <v>4</v>
      </c>
      <c r="Q9" s="22" t="s">
        <v>4</v>
      </c>
      <c r="R9" s="22" t="s">
        <v>4</v>
      </c>
      <c r="S9" s="22" t="s">
        <v>4</v>
      </c>
    </row>
    <row r="10" spans="1:19" s="9" customFormat="1" ht="32.4" customHeight="1" x14ac:dyDescent="0.3">
      <c r="A10" s="25"/>
      <c r="C10" s="40" t="s">
        <v>26</v>
      </c>
      <c r="D10" s="41"/>
      <c r="E10" s="41"/>
      <c r="G10" s="42" t="s">
        <v>27</v>
      </c>
      <c r="I10" s="43" t="s">
        <v>23</v>
      </c>
      <c r="K10" s="43" t="s">
        <v>29</v>
      </c>
      <c r="L10" s="44" t="s">
        <v>35</v>
      </c>
      <c r="O10" s="12" t="s">
        <v>25</v>
      </c>
      <c r="P10" s="12" t="s">
        <v>37</v>
      </c>
      <c r="Q10" s="12" t="s">
        <v>38</v>
      </c>
      <c r="R10" s="9" t="s">
        <v>22</v>
      </c>
      <c r="S10" s="9" t="s">
        <v>28</v>
      </c>
    </row>
    <row r="11" spans="1:19" s="9" customFormat="1" ht="24" customHeight="1" x14ac:dyDescent="0.3">
      <c r="B11" s="26">
        <v>1</v>
      </c>
      <c r="C11" s="75"/>
      <c r="D11" s="76"/>
      <c r="E11" s="77"/>
      <c r="F11" s="26">
        <v>1</v>
      </c>
      <c r="G11" s="2"/>
      <c r="H11" s="26">
        <v>1</v>
      </c>
      <c r="I11" s="2"/>
      <c r="J11" s="26">
        <v>1</v>
      </c>
      <c r="K11" s="72"/>
      <c r="L11" s="64"/>
      <c r="O11" s="27">
        <f>COUNTA($C$11:$E$34)</f>
        <v>0</v>
      </c>
      <c r="P11" s="27">
        <f>COUNTA($G$11:$G$23)</f>
        <v>0</v>
      </c>
      <c r="Q11" s="27">
        <f>COUNTA(G25:G34)</f>
        <v>0</v>
      </c>
      <c r="R11" s="27">
        <f>COUNTA($I$11:$I$34)</f>
        <v>0</v>
      </c>
      <c r="S11" s="27">
        <f>COUNTA($K$11:$K$34)</f>
        <v>0</v>
      </c>
    </row>
    <row r="12" spans="1:19" s="9" customFormat="1" ht="24" customHeight="1" x14ac:dyDescent="0.3">
      <c r="B12" s="26">
        <v>2</v>
      </c>
      <c r="C12" s="75"/>
      <c r="D12" s="76"/>
      <c r="E12" s="77"/>
      <c r="F12" s="26">
        <v>2</v>
      </c>
      <c r="G12" s="2"/>
      <c r="H12" s="26">
        <v>2</v>
      </c>
      <c r="I12" s="2"/>
      <c r="J12" s="26">
        <v>2</v>
      </c>
      <c r="K12" s="73"/>
      <c r="L12" s="65"/>
      <c r="O12" s="28"/>
      <c r="P12" s="28"/>
      <c r="Q12" s="28"/>
      <c r="R12" s="78" t="s">
        <v>36</v>
      </c>
      <c r="S12" s="82"/>
    </row>
    <row r="13" spans="1:19" s="9" customFormat="1" ht="24" customHeight="1" x14ac:dyDescent="0.3">
      <c r="B13" s="26">
        <v>3</v>
      </c>
      <c r="C13" s="75"/>
      <c r="D13" s="76"/>
      <c r="E13" s="77"/>
      <c r="F13" s="26">
        <v>3</v>
      </c>
      <c r="G13" s="2"/>
      <c r="H13" s="26">
        <v>3</v>
      </c>
      <c r="I13" s="2"/>
      <c r="J13" s="26">
        <v>3</v>
      </c>
      <c r="K13" s="73"/>
      <c r="L13" s="65"/>
      <c r="O13" s="28"/>
      <c r="P13" s="28"/>
      <c r="Q13" s="28"/>
      <c r="R13" s="19" t="s">
        <v>30</v>
      </c>
      <c r="S13" s="27">
        <f>COUNTIF($L$11:$L$34,R13)</f>
        <v>0</v>
      </c>
    </row>
    <row r="14" spans="1:19" s="9" customFormat="1" ht="24" customHeight="1" x14ac:dyDescent="0.3">
      <c r="B14" s="26">
        <v>4</v>
      </c>
      <c r="C14" s="75"/>
      <c r="D14" s="76"/>
      <c r="E14" s="77"/>
      <c r="F14" s="26">
        <v>4</v>
      </c>
      <c r="G14" s="2"/>
      <c r="H14" s="26">
        <v>4</v>
      </c>
      <c r="I14" s="2"/>
      <c r="J14" s="26">
        <v>4</v>
      </c>
      <c r="K14" s="73"/>
      <c r="L14" s="65"/>
      <c r="O14" s="28"/>
      <c r="P14" s="28"/>
      <c r="Q14" s="28"/>
      <c r="R14" s="19" t="s">
        <v>31</v>
      </c>
      <c r="S14" s="27">
        <f t="shared" ref="S14:S17" si="0">COUNTIF($L$11:$L$34,R14)</f>
        <v>0</v>
      </c>
    </row>
    <row r="15" spans="1:19" ht="24" customHeight="1" x14ac:dyDescent="0.3">
      <c r="B15" s="26">
        <v>5</v>
      </c>
      <c r="C15" s="75"/>
      <c r="D15" s="76"/>
      <c r="E15" s="77"/>
      <c r="F15" s="26">
        <v>5</v>
      </c>
      <c r="G15" s="2"/>
      <c r="H15" s="26">
        <v>5</v>
      </c>
      <c r="I15" s="2"/>
      <c r="J15" s="26">
        <v>5</v>
      </c>
      <c r="K15" s="73"/>
      <c r="L15" s="65"/>
      <c r="O15" s="28"/>
      <c r="P15" s="28"/>
      <c r="Q15" s="28"/>
      <c r="R15" s="19" t="s">
        <v>32</v>
      </c>
      <c r="S15" s="27">
        <f t="shared" si="0"/>
        <v>0</v>
      </c>
    </row>
    <row r="16" spans="1:19" s="9" customFormat="1" ht="24" customHeight="1" x14ac:dyDescent="0.3">
      <c r="A16" s="25"/>
      <c r="B16" s="26">
        <v>6</v>
      </c>
      <c r="C16" s="75"/>
      <c r="D16" s="76"/>
      <c r="E16" s="77"/>
      <c r="F16" s="26">
        <v>6</v>
      </c>
      <c r="G16" s="2"/>
      <c r="H16" s="26">
        <v>6</v>
      </c>
      <c r="I16" s="2"/>
      <c r="J16" s="26">
        <v>6</v>
      </c>
      <c r="K16" s="73"/>
      <c r="L16" s="65"/>
      <c r="O16" s="28"/>
      <c r="P16" s="28"/>
      <c r="Q16" s="28"/>
      <c r="R16" s="19" t="s">
        <v>33</v>
      </c>
      <c r="S16" s="27">
        <f t="shared" si="0"/>
        <v>0</v>
      </c>
    </row>
    <row r="17" spans="1:19" s="9" customFormat="1" ht="24" customHeight="1" x14ac:dyDescent="0.3">
      <c r="B17" s="26">
        <v>7</v>
      </c>
      <c r="C17" s="75"/>
      <c r="D17" s="76"/>
      <c r="E17" s="77"/>
      <c r="F17" s="26">
        <v>7</v>
      </c>
      <c r="G17" s="2"/>
      <c r="H17" s="26">
        <v>7</v>
      </c>
      <c r="I17" s="2"/>
      <c r="J17" s="26">
        <v>7</v>
      </c>
      <c r="K17" s="73"/>
      <c r="L17" s="65"/>
      <c r="O17" s="28"/>
      <c r="P17" s="28"/>
      <c r="Q17" s="28"/>
      <c r="R17" s="19" t="s">
        <v>34</v>
      </c>
      <c r="S17" s="27">
        <f t="shared" si="0"/>
        <v>0</v>
      </c>
    </row>
    <row r="18" spans="1:19" s="9" customFormat="1" ht="24" customHeight="1" x14ac:dyDescent="0.3">
      <c r="B18" s="26">
        <v>8</v>
      </c>
      <c r="C18" s="75"/>
      <c r="D18" s="76"/>
      <c r="E18" s="77"/>
      <c r="F18" s="26">
        <v>8</v>
      </c>
      <c r="G18" s="2"/>
      <c r="H18" s="26">
        <v>8</v>
      </c>
      <c r="I18" s="2"/>
      <c r="J18" s="26">
        <v>8</v>
      </c>
      <c r="K18" s="73"/>
      <c r="L18" s="65"/>
      <c r="O18" s="28"/>
      <c r="P18" s="28"/>
      <c r="Q18" s="28"/>
      <c r="R18" s="28"/>
      <c r="S18" s="28"/>
    </row>
    <row r="19" spans="1:19" s="9" customFormat="1" ht="24" customHeight="1" x14ac:dyDescent="0.3">
      <c r="B19" s="26">
        <v>9</v>
      </c>
      <c r="C19" s="75"/>
      <c r="D19" s="76"/>
      <c r="E19" s="77"/>
      <c r="F19" s="26">
        <v>9</v>
      </c>
      <c r="G19" s="2"/>
      <c r="H19" s="26">
        <v>9</v>
      </c>
      <c r="I19" s="2"/>
      <c r="J19" s="26">
        <v>9</v>
      </c>
      <c r="K19" s="73"/>
      <c r="L19" s="65"/>
      <c r="O19" s="28"/>
      <c r="P19" s="28"/>
      <c r="Q19" s="28"/>
      <c r="R19" s="28"/>
      <c r="S19" s="28"/>
    </row>
    <row r="20" spans="1:19" s="9" customFormat="1" ht="24" customHeight="1" x14ac:dyDescent="0.3">
      <c r="B20" s="26">
        <v>10</v>
      </c>
      <c r="C20" s="75"/>
      <c r="D20" s="76"/>
      <c r="E20" s="77"/>
      <c r="F20" s="26">
        <v>10</v>
      </c>
      <c r="G20" s="2"/>
      <c r="H20" s="26">
        <v>10</v>
      </c>
      <c r="I20" s="2"/>
      <c r="J20" s="26">
        <v>10</v>
      </c>
      <c r="K20" s="73"/>
      <c r="L20" s="65"/>
      <c r="O20" s="28"/>
      <c r="P20" s="28"/>
      <c r="Q20" s="28"/>
      <c r="R20" s="28"/>
      <c r="S20" s="28"/>
    </row>
    <row r="21" spans="1:19" ht="24" customHeight="1" x14ac:dyDescent="0.3">
      <c r="B21" s="26">
        <v>11</v>
      </c>
      <c r="C21" s="75"/>
      <c r="D21" s="76"/>
      <c r="E21" s="77"/>
      <c r="F21" s="26">
        <v>11</v>
      </c>
      <c r="G21" s="2"/>
      <c r="H21" s="26">
        <v>11</v>
      </c>
      <c r="I21" s="2"/>
      <c r="J21" s="26">
        <v>11</v>
      </c>
      <c r="K21" s="73"/>
      <c r="L21" s="65"/>
      <c r="O21" s="28"/>
      <c r="P21" s="28"/>
      <c r="Q21" s="28"/>
      <c r="R21" s="28"/>
      <c r="S21" s="28"/>
    </row>
    <row r="22" spans="1:19" s="9" customFormat="1" ht="24" customHeight="1" x14ac:dyDescent="0.3">
      <c r="A22" s="25"/>
      <c r="B22" s="26">
        <v>12</v>
      </c>
      <c r="C22" s="75"/>
      <c r="D22" s="76"/>
      <c r="E22" s="77"/>
      <c r="F22" s="26">
        <v>12</v>
      </c>
      <c r="G22" s="2"/>
      <c r="H22" s="26">
        <v>12</v>
      </c>
      <c r="I22" s="2"/>
      <c r="J22" s="26">
        <v>12</v>
      </c>
      <c r="K22" s="73"/>
      <c r="L22" s="65"/>
      <c r="O22" s="28"/>
      <c r="P22" s="28"/>
      <c r="Q22" s="28"/>
      <c r="R22" s="28"/>
      <c r="S22" s="28"/>
    </row>
    <row r="23" spans="1:19" s="9" customFormat="1" ht="24" customHeight="1" x14ac:dyDescent="0.3">
      <c r="B23" s="26">
        <v>13</v>
      </c>
      <c r="C23" s="75"/>
      <c r="D23" s="76"/>
      <c r="E23" s="77"/>
      <c r="F23" s="70">
        <v>13</v>
      </c>
      <c r="G23" s="63"/>
      <c r="H23" s="26">
        <v>13</v>
      </c>
      <c r="I23" s="2"/>
      <c r="J23" s="26">
        <v>13</v>
      </c>
      <c r="K23" s="73"/>
      <c r="L23" s="65"/>
      <c r="O23" s="28"/>
      <c r="P23" s="28"/>
      <c r="Q23" s="28"/>
      <c r="R23" s="28"/>
      <c r="S23" s="28"/>
    </row>
    <row r="24" spans="1:19" s="9" customFormat="1" ht="24" customHeight="1" x14ac:dyDescent="0.3">
      <c r="B24" s="26">
        <v>14</v>
      </c>
      <c r="C24" s="75"/>
      <c r="D24" s="76"/>
      <c r="E24" s="77"/>
      <c r="F24" s="26"/>
      <c r="G24" s="71" t="s">
        <v>21</v>
      </c>
      <c r="H24" s="62">
        <v>14</v>
      </c>
      <c r="I24" s="2"/>
      <c r="J24" s="26">
        <v>14</v>
      </c>
      <c r="K24" s="73"/>
      <c r="L24" s="65"/>
      <c r="O24" s="28"/>
      <c r="P24" s="28"/>
      <c r="Q24" s="28"/>
      <c r="R24" s="28"/>
      <c r="S24" s="28"/>
    </row>
    <row r="25" spans="1:19" s="9" customFormat="1" ht="24" customHeight="1" x14ac:dyDescent="0.3">
      <c r="B25" s="26">
        <v>15</v>
      </c>
      <c r="C25" s="75"/>
      <c r="D25" s="76"/>
      <c r="E25" s="77"/>
      <c r="F25" s="74">
        <v>1</v>
      </c>
      <c r="G25" s="72"/>
      <c r="H25" s="62">
        <v>15</v>
      </c>
      <c r="I25" s="2"/>
      <c r="J25" s="26">
        <v>15</v>
      </c>
      <c r="K25" s="73"/>
      <c r="L25" s="65"/>
      <c r="O25" s="28"/>
      <c r="P25" s="28"/>
      <c r="Q25" s="28"/>
      <c r="R25" s="28"/>
      <c r="S25" s="28"/>
    </row>
    <row r="26" spans="1:19" s="8" customFormat="1" ht="24" customHeight="1" x14ac:dyDescent="0.3">
      <c r="A26" s="9"/>
      <c r="B26" s="26">
        <v>16</v>
      </c>
      <c r="C26" s="75"/>
      <c r="D26" s="76"/>
      <c r="E26" s="77"/>
      <c r="F26" s="74">
        <v>2</v>
      </c>
      <c r="G26" s="73"/>
      <c r="H26" s="62">
        <v>16</v>
      </c>
      <c r="I26" s="2"/>
      <c r="J26" s="26">
        <v>16</v>
      </c>
      <c r="K26" s="73"/>
      <c r="L26" s="65"/>
      <c r="O26" s="28"/>
      <c r="P26" s="28"/>
      <c r="Q26" s="28"/>
      <c r="R26" s="28"/>
      <c r="S26" s="28"/>
    </row>
    <row r="27" spans="1:19" s="9" customFormat="1" ht="24" customHeight="1" x14ac:dyDescent="0.3">
      <c r="B27" s="26">
        <v>17</v>
      </c>
      <c r="C27" s="75"/>
      <c r="D27" s="76"/>
      <c r="E27" s="77"/>
      <c r="F27" s="74">
        <v>3</v>
      </c>
      <c r="G27" s="73"/>
      <c r="H27" s="62">
        <v>17</v>
      </c>
      <c r="I27" s="2"/>
      <c r="J27" s="26">
        <v>17</v>
      </c>
      <c r="K27" s="73"/>
      <c r="L27" s="65"/>
      <c r="O27" s="28"/>
      <c r="P27" s="28"/>
      <c r="Q27" s="28"/>
      <c r="R27" s="28"/>
      <c r="S27" s="28"/>
    </row>
    <row r="28" spans="1:19" s="9" customFormat="1" ht="24" customHeight="1" x14ac:dyDescent="0.3">
      <c r="B28" s="26">
        <v>18</v>
      </c>
      <c r="C28" s="75"/>
      <c r="D28" s="76"/>
      <c r="E28" s="77"/>
      <c r="F28" s="74">
        <v>4</v>
      </c>
      <c r="G28" s="73"/>
      <c r="H28" s="62">
        <v>18</v>
      </c>
      <c r="I28" s="2"/>
      <c r="J28" s="26">
        <v>18</v>
      </c>
      <c r="K28" s="73"/>
      <c r="L28" s="65"/>
      <c r="O28" s="28"/>
      <c r="P28" s="28"/>
      <c r="Q28" s="28"/>
      <c r="R28" s="28"/>
      <c r="S28" s="28"/>
    </row>
    <row r="29" spans="1:19" s="9" customFormat="1" ht="24" customHeight="1" x14ac:dyDescent="0.3">
      <c r="B29" s="26">
        <v>19</v>
      </c>
      <c r="C29" s="75"/>
      <c r="D29" s="76"/>
      <c r="E29" s="77"/>
      <c r="F29" s="74">
        <v>5</v>
      </c>
      <c r="G29" s="73"/>
      <c r="H29" s="62">
        <v>19</v>
      </c>
      <c r="I29" s="2"/>
      <c r="J29" s="26">
        <v>19</v>
      </c>
      <c r="K29" s="73"/>
      <c r="L29" s="65"/>
      <c r="O29" s="28"/>
      <c r="P29" s="28"/>
      <c r="Q29" s="28"/>
      <c r="R29" s="28"/>
      <c r="S29" s="28"/>
    </row>
    <row r="30" spans="1:19" s="8" customFormat="1" ht="24" customHeight="1" x14ac:dyDescent="0.3">
      <c r="A30" s="9"/>
      <c r="B30" s="26">
        <v>20</v>
      </c>
      <c r="C30" s="75"/>
      <c r="D30" s="76"/>
      <c r="E30" s="77"/>
      <c r="F30" s="74">
        <v>6</v>
      </c>
      <c r="G30" s="73"/>
      <c r="H30" s="62">
        <v>20</v>
      </c>
      <c r="I30" s="2"/>
      <c r="J30" s="26">
        <v>20</v>
      </c>
      <c r="K30" s="73"/>
      <c r="L30" s="65"/>
      <c r="O30" s="28"/>
      <c r="P30" s="28"/>
      <c r="Q30" s="28"/>
      <c r="R30" s="28"/>
      <c r="S30" s="28"/>
    </row>
    <row r="31" spans="1:19" s="9" customFormat="1" ht="24" customHeight="1" x14ac:dyDescent="0.3">
      <c r="B31" s="26">
        <v>21</v>
      </c>
      <c r="C31" s="75"/>
      <c r="D31" s="76"/>
      <c r="E31" s="77"/>
      <c r="F31" s="74">
        <v>7</v>
      </c>
      <c r="G31" s="73"/>
      <c r="H31" s="62">
        <v>21</v>
      </c>
      <c r="I31" s="2"/>
      <c r="J31" s="26">
        <v>21</v>
      </c>
      <c r="K31" s="73"/>
      <c r="L31" s="65"/>
      <c r="O31" s="28"/>
      <c r="P31" s="28"/>
      <c r="Q31" s="28"/>
      <c r="R31" s="28"/>
      <c r="S31" s="28"/>
    </row>
    <row r="32" spans="1:19" s="8" customFormat="1" ht="24" customHeight="1" x14ac:dyDescent="0.3">
      <c r="A32" s="9"/>
      <c r="B32" s="26">
        <v>22</v>
      </c>
      <c r="C32" s="75"/>
      <c r="D32" s="76"/>
      <c r="E32" s="77"/>
      <c r="F32" s="74">
        <v>8</v>
      </c>
      <c r="G32" s="73"/>
      <c r="H32" s="62">
        <v>22</v>
      </c>
      <c r="I32" s="2"/>
      <c r="J32" s="26">
        <v>22</v>
      </c>
      <c r="K32" s="73"/>
      <c r="L32" s="65"/>
      <c r="O32" s="28"/>
      <c r="P32" s="28"/>
      <c r="Q32" s="28"/>
      <c r="R32" s="28"/>
      <c r="S32" s="28"/>
    </row>
    <row r="33" spans="1:19" s="8" customFormat="1" ht="24" customHeight="1" x14ac:dyDescent="0.3">
      <c r="A33" s="9"/>
      <c r="B33" s="26">
        <v>23</v>
      </c>
      <c r="C33" s="75"/>
      <c r="D33" s="76"/>
      <c r="E33" s="77"/>
      <c r="F33" s="74">
        <v>9</v>
      </c>
      <c r="G33" s="73"/>
      <c r="H33" s="62">
        <v>23</v>
      </c>
      <c r="I33" s="2"/>
      <c r="J33" s="26">
        <v>23</v>
      </c>
      <c r="K33" s="73"/>
      <c r="L33" s="65"/>
      <c r="O33" s="28"/>
      <c r="P33" s="28"/>
      <c r="Q33" s="28"/>
      <c r="R33" s="28"/>
      <c r="S33" s="28"/>
    </row>
    <row r="34" spans="1:19" s="8" customFormat="1" ht="24" customHeight="1" x14ac:dyDescent="0.3">
      <c r="A34" s="9"/>
      <c r="B34" s="26">
        <v>24</v>
      </c>
      <c r="C34" s="75"/>
      <c r="D34" s="76"/>
      <c r="E34" s="77"/>
      <c r="F34" s="74">
        <v>10</v>
      </c>
      <c r="G34" s="73"/>
      <c r="H34" s="62">
        <v>24</v>
      </c>
      <c r="I34" s="2"/>
      <c r="J34" s="26">
        <v>24</v>
      </c>
      <c r="K34" s="73"/>
      <c r="L34" s="66"/>
      <c r="O34" s="28"/>
      <c r="P34" s="28"/>
      <c r="Q34" s="28"/>
      <c r="R34" s="28"/>
      <c r="S34" s="28"/>
    </row>
    <row r="35" spans="1:19" ht="14.4" x14ac:dyDescent="0.3">
      <c r="Q35" s="28"/>
      <c r="R35" s="28"/>
      <c r="S35" s="9"/>
    </row>
    <row r="36" spans="1:19" ht="15" customHeight="1" x14ac:dyDescent="0.3">
      <c r="P36" s="8"/>
      <c r="Q36" s="28"/>
      <c r="R36" s="28"/>
      <c r="S36" s="9"/>
    </row>
    <row r="37" spans="1:19" ht="15" customHeight="1" x14ac:dyDescent="0.3">
      <c r="P37" s="8"/>
      <c r="Q37" s="28"/>
      <c r="R37" s="28"/>
      <c r="S37" s="9"/>
    </row>
    <row r="38" spans="1:19" ht="15" customHeight="1" x14ac:dyDescent="0.3">
      <c r="Q38" s="28"/>
      <c r="R38" s="28"/>
      <c r="S38" s="9"/>
    </row>
  </sheetData>
  <sheetProtection sheet="1" objects="1" scenarios="1"/>
  <mergeCells count="27">
    <mergeCell ref="C31:E31"/>
    <mergeCell ref="C32:E32"/>
    <mergeCell ref="C33:E33"/>
    <mergeCell ref="C34:E34"/>
    <mergeCell ref="C28:E28"/>
    <mergeCell ref="C29:E29"/>
    <mergeCell ref="C30:E30"/>
    <mergeCell ref="C23:E23"/>
    <mergeCell ref="C24:E24"/>
    <mergeCell ref="C25:E25"/>
    <mergeCell ref="C26:E26"/>
    <mergeCell ref="C27:E27"/>
    <mergeCell ref="A3:C4"/>
    <mergeCell ref="J8:L9"/>
    <mergeCell ref="R12:S1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3"/>
  <dataValidations count="2">
    <dataValidation imeMode="off" allowBlank="1" showInputMessage="1" showErrorMessage="1" sqref="K6:L6 F5:J6 E5 E6" xr:uid="{910F9FBA-DCB4-46B7-AA75-45E7B24703F5}"/>
    <dataValidation type="list" allowBlank="1" showInputMessage="1" showErrorMessage="1" sqref="L11:L34" xr:uid="{AE7A5077-6BA5-4864-AF5A-627543B11BC6}">
      <formula1>$R$13:$R$17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E56E-8A53-4A2C-BF80-9762E6470AF8}">
  <dimension ref="A1:T38"/>
  <sheetViews>
    <sheetView showGridLines="0" view="pageBreakPreview" zoomScale="85" zoomScaleNormal="70" zoomScaleSheetLayoutView="85" workbookViewId="0"/>
  </sheetViews>
  <sheetFormatPr defaultColWidth="14.44140625" defaultRowHeight="15" customHeight="1" outlineLevelCol="1" x14ac:dyDescent="0.3"/>
  <cols>
    <col min="1" max="1" width="1.44140625" style="18" customWidth="1"/>
    <col min="2" max="2" width="5.33203125" style="18" customWidth="1"/>
    <col min="3" max="3" width="9.6640625" style="18" customWidth="1"/>
    <col min="4" max="4" width="3.6640625" style="18" customWidth="1"/>
    <col min="5" max="5" width="5.77734375" style="18" customWidth="1"/>
    <col min="6" max="6" width="5.33203125" style="18" customWidth="1"/>
    <col min="7" max="7" width="16.77734375" style="29" customWidth="1"/>
    <col min="8" max="8" width="5.33203125" style="18" customWidth="1"/>
    <col min="9" max="9" width="16.77734375" style="29" customWidth="1"/>
    <col min="10" max="10" width="5.33203125" style="18" bestFit="1" customWidth="1"/>
    <col min="11" max="11" width="16.77734375" style="29" customWidth="1"/>
    <col min="12" max="12" width="6" style="29" customWidth="1"/>
    <col min="13" max="13" width="1.44140625" style="18" customWidth="1"/>
    <col min="14" max="14" width="4.109375" style="18" customWidth="1"/>
    <col min="15" max="19" width="13" style="18" hidden="1" customWidth="1" outlineLevel="1"/>
    <col min="20" max="20" width="9.33203125" style="18" customWidth="1" collapsed="1"/>
    <col min="21" max="21" width="14.44140625" style="18" customWidth="1"/>
    <col min="22" max="16384" width="14.44140625" style="18"/>
  </cols>
  <sheetData>
    <row r="1" spans="1:19" s="8" customFormat="1" ht="33" customHeight="1" x14ac:dyDescent="0.3">
      <c r="A1" s="7" t="str">
        <f>ref_集計!$B$1</f>
        <v>第58回　稲城市民スポーツ・レクリエーション大会参加申込書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9" s="8" customFormat="1" ht="13.8" x14ac:dyDescent="0.3">
      <c r="G2" s="9"/>
      <c r="I2" s="9"/>
      <c r="L2" s="10" t="str">
        <f>"申込〆切："&amp;TEXT(ref_集計!$B$2,"yy/m/d (aaa)")</f>
        <v>申込〆切：26/9/2 (水)</v>
      </c>
    </row>
    <row r="3" spans="1:19" s="8" customFormat="1" ht="6" customHeight="1" x14ac:dyDescent="0.3">
      <c r="A3" s="78" t="s">
        <v>0</v>
      </c>
      <c r="B3" s="79"/>
      <c r="C3" s="79"/>
      <c r="D3"/>
      <c r="E3" s="11"/>
      <c r="F3" s="11"/>
      <c r="G3" s="12"/>
      <c r="H3" s="11"/>
      <c r="I3" s="12"/>
      <c r="J3" s="11"/>
      <c r="K3" s="12"/>
      <c r="L3" s="12"/>
    </row>
    <row r="4" spans="1:19" s="8" customFormat="1" ht="27" customHeight="1" x14ac:dyDescent="0.3">
      <c r="A4" s="79"/>
      <c r="B4" s="79"/>
      <c r="C4" s="79"/>
      <c r="D4" s="13" t="s">
        <v>8</v>
      </c>
      <c r="E4" s="14" t="str">
        <f>IF(申込書1枚目!$E$4="","",申込書1枚目!$E$4)</f>
        <v/>
      </c>
      <c r="F4" s="14"/>
      <c r="G4" s="15"/>
      <c r="H4" s="15"/>
      <c r="I4" s="16"/>
      <c r="J4" s="17"/>
      <c r="K4" s="30" t="s">
        <v>39</v>
      </c>
      <c r="L4" s="16"/>
    </row>
    <row r="5" spans="1:19" s="8" customFormat="1" ht="27" customHeight="1" x14ac:dyDescent="0.3">
      <c r="A5" s="18"/>
      <c r="C5" s="19" t="s">
        <v>10</v>
      </c>
      <c r="D5" s="13" t="s">
        <v>8</v>
      </c>
      <c r="E5" s="5" t="str">
        <f>IF(申込書1枚目!$E$5="","",申込書1枚目!$E$5)</f>
        <v/>
      </c>
      <c r="F5" s="5"/>
      <c r="G5" s="5"/>
      <c r="H5" s="5"/>
      <c r="I5" s="20"/>
      <c r="J5" s="21"/>
      <c r="K5" s="16"/>
      <c r="L5" s="16"/>
    </row>
    <row r="6" spans="1:19" s="8" customFormat="1" ht="27" customHeight="1" x14ac:dyDescent="0.3">
      <c r="A6" s="18"/>
      <c r="C6" s="19" t="s">
        <v>11</v>
      </c>
      <c r="D6" s="13" t="s">
        <v>8</v>
      </c>
      <c r="E6" s="5" t="str">
        <f>IF(申込書1枚目!$E$6="","",申込書1枚目!$E$6)</f>
        <v/>
      </c>
      <c r="F6" s="14"/>
      <c r="G6" s="14"/>
      <c r="H6" s="15" t="s">
        <v>14</v>
      </c>
      <c r="I6" s="15" t="str">
        <f>IF(申込書1枚目!I$6="","",申込書1枚目!I$6)</f>
        <v/>
      </c>
      <c r="J6" s="14"/>
      <c r="K6" s="14"/>
      <c r="L6" s="17"/>
    </row>
    <row r="7" spans="1:19" s="8" customFormat="1" ht="6" customHeight="1" x14ac:dyDescent="0.3">
      <c r="C7" s="11"/>
      <c r="D7" s="11"/>
      <c r="G7" s="9"/>
      <c r="I7" s="9"/>
      <c r="K7" s="16"/>
      <c r="L7" s="16"/>
    </row>
    <row r="8" spans="1:19" s="22" customFormat="1" ht="39" customHeight="1" x14ac:dyDescent="0.2">
      <c r="B8" s="23" t="s">
        <v>24</v>
      </c>
      <c r="F8" s="23"/>
      <c r="G8" s="24"/>
      <c r="H8" s="23"/>
      <c r="I8" s="24"/>
      <c r="J8" s="80" t="s">
        <v>40</v>
      </c>
      <c r="K8" s="81"/>
      <c r="L8" s="81"/>
    </row>
    <row r="9" spans="1:19" s="8" customFormat="1" ht="12" customHeight="1" x14ac:dyDescent="0.15">
      <c r="C9" s="11"/>
      <c r="D9" s="11"/>
      <c r="G9" s="9"/>
      <c r="I9" s="9"/>
      <c r="J9" s="81"/>
      <c r="K9" s="81"/>
      <c r="L9" s="81"/>
      <c r="O9" s="22" t="s">
        <v>4</v>
      </c>
      <c r="P9" s="22" t="s">
        <v>4</v>
      </c>
      <c r="Q9" s="22" t="s">
        <v>4</v>
      </c>
      <c r="R9" s="22" t="s">
        <v>4</v>
      </c>
      <c r="S9" s="22" t="s">
        <v>4</v>
      </c>
    </row>
    <row r="10" spans="1:19" s="9" customFormat="1" ht="32.4" customHeight="1" x14ac:dyDescent="0.3">
      <c r="A10" s="25"/>
      <c r="C10" s="40" t="s">
        <v>26</v>
      </c>
      <c r="D10" s="41"/>
      <c r="E10" s="41"/>
      <c r="G10" s="42" t="s">
        <v>27</v>
      </c>
      <c r="I10" s="43" t="s">
        <v>23</v>
      </c>
      <c r="K10" s="43" t="s">
        <v>29</v>
      </c>
      <c r="L10" s="44" t="s">
        <v>35</v>
      </c>
      <c r="O10" s="12" t="s">
        <v>25</v>
      </c>
      <c r="P10" s="12" t="s">
        <v>37</v>
      </c>
      <c r="Q10" s="12" t="s">
        <v>38</v>
      </c>
      <c r="R10" s="9" t="s">
        <v>22</v>
      </c>
      <c r="S10" s="9" t="s">
        <v>28</v>
      </c>
    </row>
    <row r="11" spans="1:19" s="9" customFormat="1" ht="24" customHeight="1" x14ac:dyDescent="0.3">
      <c r="B11" s="26">
        <v>1</v>
      </c>
      <c r="C11" s="75"/>
      <c r="D11" s="76"/>
      <c r="E11" s="77"/>
      <c r="F11" s="26">
        <v>1</v>
      </c>
      <c r="G11" s="2"/>
      <c r="H11" s="26">
        <v>1</v>
      </c>
      <c r="I11" s="2"/>
      <c r="J11" s="26">
        <v>1</v>
      </c>
      <c r="K11" s="72"/>
      <c r="L11" s="64"/>
      <c r="O11" s="27">
        <f>COUNTA($C$11:$E$34)</f>
        <v>0</v>
      </c>
      <c r="P11" s="27">
        <f>COUNTA($G$11:$G$23)</f>
        <v>0</v>
      </c>
      <c r="Q11" s="27">
        <f>COUNTA(G25:G34)</f>
        <v>0</v>
      </c>
      <c r="R11" s="27">
        <f>COUNTA($I$11:$I$34)</f>
        <v>0</v>
      </c>
      <c r="S11" s="27">
        <f>COUNTA($K$11:$K$34)</f>
        <v>0</v>
      </c>
    </row>
    <row r="12" spans="1:19" s="9" customFormat="1" ht="24" customHeight="1" x14ac:dyDescent="0.3">
      <c r="B12" s="26">
        <v>2</v>
      </c>
      <c r="C12" s="75"/>
      <c r="D12" s="76"/>
      <c r="E12" s="77"/>
      <c r="F12" s="26">
        <v>2</v>
      </c>
      <c r="G12" s="2"/>
      <c r="H12" s="26">
        <v>2</v>
      </c>
      <c r="I12" s="2"/>
      <c r="J12" s="26">
        <v>2</v>
      </c>
      <c r="K12" s="73"/>
      <c r="L12" s="65"/>
      <c r="O12" s="28"/>
      <c r="P12" s="28"/>
      <c r="Q12" s="28"/>
      <c r="R12" s="78" t="s">
        <v>36</v>
      </c>
      <c r="S12" s="82"/>
    </row>
    <row r="13" spans="1:19" s="9" customFormat="1" ht="24" customHeight="1" x14ac:dyDescent="0.3">
      <c r="B13" s="26">
        <v>3</v>
      </c>
      <c r="C13" s="75"/>
      <c r="D13" s="76"/>
      <c r="E13" s="77"/>
      <c r="F13" s="26">
        <v>3</v>
      </c>
      <c r="G13" s="2"/>
      <c r="H13" s="26">
        <v>3</v>
      </c>
      <c r="I13" s="2"/>
      <c r="J13" s="26">
        <v>3</v>
      </c>
      <c r="K13" s="73"/>
      <c r="L13" s="65"/>
      <c r="O13" s="28"/>
      <c r="P13" s="28"/>
      <c r="Q13" s="28"/>
      <c r="R13" s="19" t="s">
        <v>30</v>
      </c>
      <c r="S13" s="27">
        <f>COUNTIF($L$11:$L$34,R13)</f>
        <v>0</v>
      </c>
    </row>
    <row r="14" spans="1:19" s="9" customFormat="1" ht="24" customHeight="1" x14ac:dyDescent="0.3">
      <c r="B14" s="26">
        <v>4</v>
      </c>
      <c r="C14" s="75"/>
      <c r="D14" s="76"/>
      <c r="E14" s="77"/>
      <c r="F14" s="26">
        <v>4</v>
      </c>
      <c r="G14" s="2"/>
      <c r="H14" s="26">
        <v>4</v>
      </c>
      <c r="I14" s="2"/>
      <c r="J14" s="26">
        <v>4</v>
      </c>
      <c r="K14" s="73"/>
      <c r="L14" s="65"/>
      <c r="O14" s="28"/>
      <c r="P14" s="28"/>
      <c r="Q14" s="28"/>
      <c r="R14" s="19" t="s">
        <v>31</v>
      </c>
      <c r="S14" s="27">
        <f t="shared" ref="S14:S17" si="0">COUNTIF($L$11:$L$34,R14)</f>
        <v>0</v>
      </c>
    </row>
    <row r="15" spans="1:19" ht="24" customHeight="1" x14ac:dyDescent="0.3">
      <c r="B15" s="26">
        <v>5</v>
      </c>
      <c r="C15" s="75"/>
      <c r="D15" s="76"/>
      <c r="E15" s="77"/>
      <c r="F15" s="26">
        <v>5</v>
      </c>
      <c r="G15" s="2"/>
      <c r="H15" s="26">
        <v>5</v>
      </c>
      <c r="I15" s="2"/>
      <c r="J15" s="26">
        <v>5</v>
      </c>
      <c r="K15" s="73"/>
      <c r="L15" s="65"/>
      <c r="O15" s="28"/>
      <c r="P15" s="28"/>
      <c r="Q15" s="28"/>
      <c r="R15" s="19" t="s">
        <v>32</v>
      </c>
      <c r="S15" s="27">
        <f t="shared" si="0"/>
        <v>0</v>
      </c>
    </row>
    <row r="16" spans="1:19" s="9" customFormat="1" ht="24" customHeight="1" x14ac:dyDescent="0.3">
      <c r="A16" s="25"/>
      <c r="B16" s="26">
        <v>6</v>
      </c>
      <c r="C16" s="75"/>
      <c r="D16" s="76"/>
      <c r="E16" s="77"/>
      <c r="F16" s="26">
        <v>6</v>
      </c>
      <c r="G16" s="2"/>
      <c r="H16" s="26">
        <v>6</v>
      </c>
      <c r="I16" s="2"/>
      <c r="J16" s="26">
        <v>6</v>
      </c>
      <c r="K16" s="73"/>
      <c r="L16" s="65"/>
      <c r="O16" s="28"/>
      <c r="P16" s="28"/>
      <c r="Q16" s="28"/>
      <c r="R16" s="19" t="s">
        <v>33</v>
      </c>
      <c r="S16" s="27">
        <f t="shared" si="0"/>
        <v>0</v>
      </c>
    </row>
    <row r="17" spans="1:19" s="9" customFormat="1" ht="24" customHeight="1" x14ac:dyDescent="0.3">
      <c r="B17" s="26">
        <v>7</v>
      </c>
      <c r="C17" s="75"/>
      <c r="D17" s="76"/>
      <c r="E17" s="77"/>
      <c r="F17" s="26">
        <v>7</v>
      </c>
      <c r="G17" s="2"/>
      <c r="H17" s="26">
        <v>7</v>
      </c>
      <c r="I17" s="2"/>
      <c r="J17" s="26">
        <v>7</v>
      </c>
      <c r="K17" s="73"/>
      <c r="L17" s="65"/>
      <c r="O17" s="28"/>
      <c r="P17" s="28"/>
      <c r="Q17" s="28"/>
      <c r="R17" s="19" t="s">
        <v>34</v>
      </c>
      <c r="S17" s="27">
        <f t="shared" si="0"/>
        <v>0</v>
      </c>
    </row>
    <row r="18" spans="1:19" s="9" customFormat="1" ht="24" customHeight="1" x14ac:dyDescent="0.3">
      <c r="B18" s="26">
        <v>8</v>
      </c>
      <c r="C18" s="75"/>
      <c r="D18" s="76"/>
      <c r="E18" s="77"/>
      <c r="F18" s="26">
        <v>8</v>
      </c>
      <c r="G18" s="2"/>
      <c r="H18" s="26">
        <v>8</v>
      </c>
      <c r="I18" s="2"/>
      <c r="J18" s="26">
        <v>8</v>
      </c>
      <c r="K18" s="73"/>
      <c r="L18" s="65"/>
      <c r="O18" s="28"/>
      <c r="P18" s="28"/>
      <c r="Q18" s="28"/>
      <c r="R18" s="28"/>
      <c r="S18" s="28"/>
    </row>
    <row r="19" spans="1:19" s="9" customFormat="1" ht="24" customHeight="1" x14ac:dyDescent="0.3">
      <c r="B19" s="26">
        <v>9</v>
      </c>
      <c r="C19" s="75"/>
      <c r="D19" s="76"/>
      <c r="E19" s="77"/>
      <c r="F19" s="26">
        <v>9</v>
      </c>
      <c r="G19" s="2"/>
      <c r="H19" s="26">
        <v>9</v>
      </c>
      <c r="I19" s="2"/>
      <c r="J19" s="26">
        <v>9</v>
      </c>
      <c r="K19" s="73"/>
      <c r="L19" s="65"/>
      <c r="O19" s="28"/>
      <c r="P19" s="28"/>
      <c r="Q19" s="28"/>
      <c r="R19" s="28"/>
      <c r="S19" s="28"/>
    </row>
    <row r="20" spans="1:19" s="9" customFormat="1" ht="24" customHeight="1" x14ac:dyDescent="0.3">
      <c r="B20" s="26">
        <v>10</v>
      </c>
      <c r="C20" s="75"/>
      <c r="D20" s="76"/>
      <c r="E20" s="77"/>
      <c r="F20" s="26">
        <v>10</v>
      </c>
      <c r="G20" s="2"/>
      <c r="H20" s="26">
        <v>10</v>
      </c>
      <c r="I20" s="2"/>
      <c r="J20" s="26">
        <v>10</v>
      </c>
      <c r="K20" s="73"/>
      <c r="L20" s="65"/>
      <c r="O20" s="28"/>
      <c r="P20" s="28"/>
      <c r="Q20" s="28"/>
      <c r="R20" s="28"/>
      <c r="S20" s="28"/>
    </row>
    <row r="21" spans="1:19" ht="24" customHeight="1" x14ac:dyDescent="0.3">
      <c r="B21" s="26">
        <v>11</v>
      </c>
      <c r="C21" s="75"/>
      <c r="D21" s="76"/>
      <c r="E21" s="77"/>
      <c r="F21" s="26">
        <v>11</v>
      </c>
      <c r="G21" s="2"/>
      <c r="H21" s="26">
        <v>11</v>
      </c>
      <c r="I21" s="2"/>
      <c r="J21" s="26">
        <v>11</v>
      </c>
      <c r="K21" s="73"/>
      <c r="L21" s="65"/>
      <c r="O21" s="28"/>
      <c r="P21" s="28"/>
      <c r="Q21" s="28"/>
      <c r="R21" s="28"/>
      <c r="S21" s="28"/>
    </row>
    <row r="22" spans="1:19" s="9" customFormat="1" ht="24" customHeight="1" x14ac:dyDescent="0.3">
      <c r="A22" s="25"/>
      <c r="B22" s="26">
        <v>12</v>
      </c>
      <c r="C22" s="75"/>
      <c r="D22" s="76"/>
      <c r="E22" s="77"/>
      <c r="F22" s="26">
        <v>12</v>
      </c>
      <c r="G22" s="2"/>
      <c r="H22" s="26">
        <v>12</v>
      </c>
      <c r="I22" s="2"/>
      <c r="J22" s="26">
        <v>12</v>
      </c>
      <c r="K22" s="73"/>
      <c r="L22" s="65"/>
      <c r="O22" s="28"/>
      <c r="P22" s="28"/>
      <c r="Q22" s="28"/>
      <c r="R22" s="28"/>
      <c r="S22" s="28"/>
    </row>
    <row r="23" spans="1:19" s="9" customFormat="1" ht="24" customHeight="1" x14ac:dyDescent="0.3">
      <c r="B23" s="26">
        <v>13</v>
      </c>
      <c r="C23" s="75"/>
      <c r="D23" s="76"/>
      <c r="E23" s="77"/>
      <c r="F23" s="70">
        <v>13</v>
      </c>
      <c r="G23" s="63"/>
      <c r="H23" s="26">
        <v>13</v>
      </c>
      <c r="I23" s="2"/>
      <c r="J23" s="26">
        <v>13</v>
      </c>
      <c r="K23" s="73"/>
      <c r="L23" s="65"/>
      <c r="O23" s="28"/>
      <c r="P23" s="28"/>
      <c r="Q23" s="28"/>
      <c r="R23" s="28"/>
      <c r="S23" s="28"/>
    </row>
    <row r="24" spans="1:19" s="9" customFormat="1" ht="24" customHeight="1" x14ac:dyDescent="0.3">
      <c r="B24" s="26">
        <v>14</v>
      </c>
      <c r="C24" s="75"/>
      <c r="D24" s="75"/>
      <c r="E24" s="83"/>
      <c r="F24" s="26"/>
      <c r="G24" s="71" t="s">
        <v>21</v>
      </c>
      <c r="H24" s="62">
        <v>14</v>
      </c>
      <c r="I24" s="2"/>
      <c r="J24" s="26">
        <v>14</v>
      </c>
      <c r="K24" s="73"/>
      <c r="L24" s="65"/>
      <c r="O24" s="28"/>
      <c r="P24" s="28"/>
      <c r="Q24" s="28"/>
      <c r="R24" s="28"/>
      <c r="S24" s="28"/>
    </row>
    <row r="25" spans="1:19" s="9" customFormat="1" ht="24" customHeight="1" x14ac:dyDescent="0.3">
      <c r="B25" s="26">
        <v>15</v>
      </c>
      <c r="C25" s="75"/>
      <c r="D25" s="75"/>
      <c r="E25" s="83"/>
      <c r="F25" s="74">
        <v>1</v>
      </c>
      <c r="G25" s="72"/>
      <c r="H25" s="62">
        <v>15</v>
      </c>
      <c r="I25" s="2"/>
      <c r="J25" s="26">
        <v>15</v>
      </c>
      <c r="K25" s="73"/>
      <c r="L25" s="65"/>
      <c r="O25" s="28"/>
      <c r="P25" s="28"/>
      <c r="Q25" s="28"/>
      <c r="R25" s="28"/>
      <c r="S25" s="28"/>
    </row>
    <row r="26" spans="1:19" s="8" customFormat="1" ht="24" customHeight="1" x14ac:dyDescent="0.3">
      <c r="A26" s="9"/>
      <c r="B26" s="26">
        <v>16</v>
      </c>
      <c r="C26" s="75"/>
      <c r="D26" s="76"/>
      <c r="E26" s="77"/>
      <c r="F26" s="74">
        <v>2</v>
      </c>
      <c r="G26" s="73"/>
      <c r="H26" s="62">
        <v>16</v>
      </c>
      <c r="I26" s="2"/>
      <c r="J26" s="26">
        <v>16</v>
      </c>
      <c r="K26" s="73"/>
      <c r="L26" s="65"/>
      <c r="O26" s="28"/>
      <c r="P26" s="28"/>
      <c r="Q26" s="28"/>
      <c r="R26" s="28"/>
      <c r="S26" s="28"/>
    </row>
    <row r="27" spans="1:19" s="9" customFormat="1" ht="24" customHeight="1" x14ac:dyDescent="0.3">
      <c r="B27" s="26">
        <v>17</v>
      </c>
      <c r="C27" s="75"/>
      <c r="D27" s="76"/>
      <c r="E27" s="77"/>
      <c r="F27" s="74">
        <v>3</v>
      </c>
      <c r="G27" s="73"/>
      <c r="H27" s="62">
        <v>17</v>
      </c>
      <c r="I27" s="2"/>
      <c r="J27" s="26">
        <v>17</v>
      </c>
      <c r="K27" s="73"/>
      <c r="L27" s="65"/>
      <c r="O27" s="28"/>
      <c r="P27" s="28"/>
      <c r="Q27" s="28"/>
      <c r="R27" s="28"/>
      <c r="S27" s="28"/>
    </row>
    <row r="28" spans="1:19" s="9" customFormat="1" ht="24" customHeight="1" x14ac:dyDescent="0.3">
      <c r="B28" s="26">
        <v>18</v>
      </c>
      <c r="C28" s="75"/>
      <c r="D28" s="76"/>
      <c r="E28" s="77"/>
      <c r="F28" s="74">
        <v>4</v>
      </c>
      <c r="G28" s="73"/>
      <c r="H28" s="62">
        <v>18</v>
      </c>
      <c r="I28" s="2"/>
      <c r="J28" s="26">
        <v>18</v>
      </c>
      <c r="K28" s="73"/>
      <c r="L28" s="65"/>
      <c r="O28" s="28"/>
      <c r="P28" s="28"/>
      <c r="Q28" s="28"/>
      <c r="R28" s="28"/>
      <c r="S28" s="28"/>
    </row>
    <row r="29" spans="1:19" s="9" customFormat="1" ht="24" customHeight="1" x14ac:dyDescent="0.3">
      <c r="B29" s="26">
        <v>19</v>
      </c>
      <c r="C29" s="75"/>
      <c r="D29" s="76"/>
      <c r="E29" s="77"/>
      <c r="F29" s="74">
        <v>5</v>
      </c>
      <c r="G29" s="73"/>
      <c r="H29" s="62">
        <v>19</v>
      </c>
      <c r="I29" s="2"/>
      <c r="J29" s="26">
        <v>19</v>
      </c>
      <c r="K29" s="73"/>
      <c r="L29" s="65"/>
      <c r="O29" s="28"/>
      <c r="P29" s="28"/>
      <c r="Q29" s="28"/>
      <c r="R29" s="28"/>
      <c r="S29" s="28"/>
    </row>
    <row r="30" spans="1:19" s="8" customFormat="1" ht="24" customHeight="1" x14ac:dyDescent="0.3">
      <c r="A30" s="9"/>
      <c r="B30" s="26">
        <v>20</v>
      </c>
      <c r="C30" s="75"/>
      <c r="D30" s="76"/>
      <c r="E30" s="77"/>
      <c r="F30" s="74">
        <v>6</v>
      </c>
      <c r="G30" s="73"/>
      <c r="H30" s="62">
        <v>20</v>
      </c>
      <c r="I30" s="2"/>
      <c r="J30" s="26">
        <v>20</v>
      </c>
      <c r="K30" s="73"/>
      <c r="L30" s="65"/>
      <c r="O30" s="28"/>
      <c r="P30" s="28"/>
      <c r="Q30" s="28"/>
      <c r="R30" s="28"/>
      <c r="S30" s="28"/>
    </row>
    <row r="31" spans="1:19" s="9" customFormat="1" ht="24" customHeight="1" x14ac:dyDescent="0.3">
      <c r="B31" s="26">
        <v>21</v>
      </c>
      <c r="C31" s="75"/>
      <c r="D31" s="76"/>
      <c r="E31" s="77"/>
      <c r="F31" s="74">
        <v>7</v>
      </c>
      <c r="G31" s="73"/>
      <c r="H31" s="62">
        <v>21</v>
      </c>
      <c r="I31" s="2"/>
      <c r="J31" s="26">
        <v>21</v>
      </c>
      <c r="K31" s="73"/>
      <c r="L31" s="65"/>
      <c r="O31" s="28"/>
      <c r="P31" s="28"/>
      <c r="Q31" s="28"/>
      <c r="R31" s="28"/>
      <c r="S31" s="28"/>
    </row>
    <row r="32" spans="1:19" s="8" customFormat="1" ht="24" customHeight="1" x14ac:dyDescent="0.3">
      <c r="A32" s="9"/>
      <c r="B32" s="26">
        <v>22</v>
      </c>
      <c r="C32" s="75"/>
      <c r="D32" s="76"/>
      <c r="E32" s="77"/>
      <c r="F32" s="74">
        <v>8</v>
      </c>
      <c r="G32" s="73"/>
      <c r="H32" s="62">
        <v>22</v>
      </c>
      <c r="I32" s="2"/>
      <c r="J32" s="26">
        <v>22</v>
      </c>
      <c r="K32" s="73"/>
      <c r="L32" s="65"/>
      <c r="O32" s="28"/>
      <c r="P32" s="28"/>
      <c r="Q32" s="28"/>
      <c r="R32" s="28"/>
      <c r="S32" s="28"/>
    </row>
    <row r="33" spans="1:19" s="8" customFormat="1" ht="24" customHeight="1" x14ac:dyDescent="0.3">
      <c r="A33" s="9"/>
      <c r="B33" s="26">
        <v>23</v>
      </c>
      <c r="C33" s="75"/>
      <c r="D33" s="76"/>
      <c r="E33" s="77"/>
      <c r="F33" s="74">
        <v>9</v>
      </c>
      <c r="G33" s="73"/>
      <c r="H33" s="62">
        <v>23</v>
      </c>
      <c r="I33" s="2"/>
      <c r="J33" s="26">
        <v>23</v>
      </c>
      <c r="K33" s="73"/>
      <c r="L33" s="65"/>
      <c r="O33" s="28"/>
      <c r="P33" s="28"/>
      <c r="Q33" s="28"/>
      <c r="R33" s="28"/>
      <c r="S33" s="28"/>
    </row>
    <row r="34" spans="1:19" s="8" customFormat="1" ht="24" customHeight="1" x14ac:dyDescent="0.3">
      <c r="A34" s="9"/>
      <c r="B34" s="26">
        <v>24</v>
      </c>
      <c r="C34" s="75"/>
      <c r="D34" s="76"/>
      <c r="E34" s="77"/>
      <c r="F34" s="74">
        <v>10</v>
      </c>
      <c r="G34" s="73"/>
      <c r="H34" s="62">
        <v>24</v>
      </c>
      <c r="I34" s="2"/>
      <c r="J34" s="26">
        <v>24</v>
      </c>
      <c r="K34" s="73"/>
      <c r="L34" s="66"/>
      <c r="O34" s="28"/>
      <c r="P34" s="28"/>
      <c r="Q34" s="28"/>
      <c r="R34" s="28"/>
      <c r="S34" s="28"/>
    </row>
    <row r="35" spans="1:19" ht="14.4" x14ac:dyDescent="0.3">
      <c r="Q35" s="28"/>
      <c r="R35" s="28"/>
      <c r="S35" s="9"/>
    </row>
    <row r="36" spans="1:19" ht="15" customHeight="1" x14ac:dyDescent="0.3">
      <c r="P36" s="8"/>
      <c r="Q36" s="28"/>
      <c r="R36" s="28"/>
      <c r="S36" s="9"/>
    </row>
    <row r="37" spans="1:19" ht="15" customHeight="1" x14ac:dyDescent="0.3">
      <c r="P37" s="8"/>
      <c r="Q37" s="28"/>
      <c r="R37" s="28"/>
      <c r="S37" s="9"/>
    </row>
    <row r="38" spans="1:19" ht="15" customHeight="1" x14ac:dyDescent="0.3">
      <c r="Q38" s="28"/>
      <c r="R38" s="28"/>
      <c r="S38" s="9"/>
    </row>
  </sheetData>
  <sheetProtection sheet="1" objects="1" scenarios="1"/>
  <mergeCells count="27">
    <mergeCell ref="C31:E31"/>
    <mergeCell ref="C32:E32"/>
    <mergeCell ref="C33:E33"/>
    <mergeCell ref="C34:E34"/>
    <mergeCell ref="C28:E28"/>
    <mergeCell ref="C29:E29"/>
    <mergeCell ref="C30:E30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C13:E13"/>
    <mergeCell ref="C14:E14"/>
    <mergeCell ref="C15:E15"/>
    <mergeCell ref="C16:E16"/>
    <mergeCell ref="C17:E17"/>
    <mergeCell ref="A3:C4"/>
    <mergeCell ref="J8:L9"/>
    <mergeCell ref="R12:S12"/>
    <mergeCell ref="C11:E11"/>
    <mergeCell ref="C12:E12"/>
  </mergeCells>
  <phoneticPr fontId="3"/>
  <dataValidations count="2">
    <dataValidation type="list" allowBlank="1" showInputMessage="1" showErrorMessage="1" sqref="L11:L34" xr:uid="{ECF2B9F0-388A-4C76-83A5-C89617C3D23F}">
      <formula1>$R$13:$R$17</formula1>
    </dataValidation>
    <dataValidation imeMode="off" allowBlank="1" showInputMessage="1" showErrorMessage="1" sqref="K6:L6 E5:J6" xr:uid="{32D85CDA-7311-4A0D-9516-82240EFC2034}"/>
  </dataValidations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571B-A772-43F1-8E57-DBAC76FCF288}">
  <dimension ref="A1:J15"/>
  <sheetViews>
    <sheetView showGridLines="0" workbookViewId="0"/>
  </sheetViews>
  <sheetFormatPr defaultColWidth="9.109375" defaultRowHeight="17.25" customHeight="1" x14ac:dyDescent="0.3"/>
  <cols>
    <col min="1" max="1" width="21.33203125" style="1" customWidth="1"/>
    <col min="2" max="4" width="18.6640625" style="1" customWidth="1"/>
    <col min="5" max="7" width="9.109375" style="1"/>
    <col min="8" max="8" width="11.21875" style="1" bestFit="1" customWidth="1"/>
    <col min="9" max="16384" width="9.109375" style="1"/>
  </cols>
  <sheetData>
    <row r="1" spans="1:10" ht="17.25" customHeight="1" x14ac:dyDescent="0.3">
      <c r="A1" s="51" t="s">
        <v>12</v>
      </c>
      <c r="B1" s="48" t="s">
        <v>20</v>
      </c>
      <c r="C1" s="52"/>
      <c r="D1" s="52"/>
    </row>
    <row r="2" spans="1:10" ht="17.25" customHeight="1" x14ac:dyDescent="0.3">
      <c r="A2" s="51" t="s">
        <v>13</v>
      </c>
      <c r="B2" s="49">
        <v>46267</v>
      </c>
    </row>
    <row r="3" spans="1:10" ht="17.25" customHeight="1" x14ac:dyDescent="0.3">
      <c r="A3" s="51" t="s">
        <v>1</v>
      </c>
      <c r="B3" s="50">
        <v>0</v>
      </c>
      <c r="C3" s="53" t="s">
        <v>2</v>
      </c>
    </row>
    <row r="4" spans="1:10" ht="17.25" customHeight="1" x14ac:dyDescent="0.3">
      <c r="A4" s="53"/>
      <c r="B4" s="53"/>
    </row>
    <row r="5" spans="1:10" ht="17.25" customHeight="1" x14ac:dyDescent="0.3">
      <c r="A5" s="54" t="s">
        <v>7</v>
      </c>
      <c r="B5" s="54" t="s">
        <v>19</v>
      </c>
      <c r="C5" s="55" t="s">
        <v>9</v>
      </c>
      <c r="D5" s="54" t="s">
        <v>5</v>
      </c>
      <c r="E5" s="54" t="s">
        <v>6</v>
      </c>
      <c r="F5" s="54" t="s">
        <v>3</v>
      </c>
      <c r="G5" s="52" t="s">
        <v>15</v>
      </c>
      <c r="H5" s="56" t="s">
        <v>16</v>
      </c>
      <c r="I5" s="57" t="s">
        <v>17</v>
      </c>
      <c r="J5" s="58" t="s">
        <v>18</v>
      </c>
    </row>
    <row r="6" spans="1:10" ht="17.25" customHeight="1" x14ac:dyDescent="0.3">
      <c r="A6" s="1">
        <f>申込書1枚目!E4</f>
        <v>0</v>
      </c>
      <c r="B6" s="1" t="str">
        <f>IF(申込書1枚目!E4="","",申込書1枚目!E4)</f>
        <v/>
      </c>
      <c r="C6" s="1" t="str">
        <f>IF(申込書1枚目!D10="","",申込書1枚目!D10)</f>
        <v/>
      </c>
      <c r="D6" s="59" t="e">
        <f>申込書1枚目!$O$34+#REF!+#REF!+#REF!</f>
        <v>#REF!</v>
      </c>
      <c r="E6" s="60" t="e">
        <f>申込書1枚目!$P$34+#REF!+#REF!+#REF!</f>
        <v>#REF!</v>
      </c>
      <c r="F6" s="61" t="e">
        <f>$B$3*$D$6</f>
        <v>#REF!</v>
      </c>
      <c r="H6" s="60" t="e">
        <f>申込書1枚目!#REF!+#REF!+#REF!+#REF!</f>
        <v>#REF!</v>
      </c>
      <c r="I6" s="60" t="e">
        <f>申込書1枚目!#REF!+#REF!+#REF!+#REF!</f>
        <v>#REF!</v>
      </c>
    </row>
    <row r="8" spans="1:10" ht="17.25" customHeight="1" x14ac:dyDescent="0.3">
      <c r="A8" s="1" t="s">
        <v>41</v>
      </c>
      <c r="B8" s="1" t="s">
        <v>42</v>
      </c>
      <c r="C8" s="1" t="s">
        <v>43</v>
      </c>
      <c r="D8" s="1" t="s">
        <v>22</v>
      </c>
      <c r="E8" s="1" t="s">
        <v>28</v>
      </c>
    </row>
    <row r="9" spans="1:10" ht="17.25" customHeight="1" x14ac:dyDescent="0.3">
      <c r="A9" s="1">
        <f>COUNTA(申込書1枚目!$C$11:$E$34)+COUNTA(申込書2枚目!$C$11:$E$34)</f>
        <v>0</v>
      </c>
      <c r="B9" s="1">
        <f>COUNTA(申込書1枚目!$G$11:$G$23)+COUNTA(申込書2枚目!$G$11:$G$23)</f>
        <v>0</v>
      </c>
      <c r="C9" s="1">
        <f>COUNTA(申込書1枚目!$G$25:$G$34)+COUNTA(申込書2枚目!$G$25:$G$34)</f>
        <v>0</v>
      </c>
      <c r="D9" s="1">
        <f>COUNTA(申込書1枚目!$I$11:$I$34)+COUNTA(申込書2枚目!$I$11:$I$34)</f>
        <v>0</v>
      </c>
      <c r="E9" s="1">
        <f>COUNTA(申込書1枚目!$K$11:$K$34)+COUNTA(申込書2枚目!$K$11:$K$34)</f>
        <v>0</v>
      </c>
    </row>
    <row r="10" spans="1:10" ht="17.25" customHeight="1" x14ac:dyDescent="0.3">
      <c r="D10" s="1" t="s">
        <v>44</v>
      </c>
    </row>
    <row r="11" spans="1:10" ht="17.25" customHeight="1" x14ac:dyDescent="0.3">
      <c r="D11" s="1" t="s">
        <v>45</v>
      </c>
      <c r="E11" s="1">
        <f>COUNTIF(申込書1枚目!$L$11:$L$34,D11)+COUNTIF(申込書2枚目!$L$11:$L$34,D11)</f>
        <v>0</v>
      </c>
    </row>
    <row r="12" spans="1:10" ht="17.25" customHeight="1" x14ac:dyDescent="0.3">
      <c r="D12" s="1" t="s">
        <v>46</v>
      </c>
      <c r="E12" s="1">
        <f>COUNTIF(申込書1枚目!$L$11:$L$34,D12)+COUNTIF(申込書2枚目!$L$11:$L$34,D12)</f>
        <v>0</v>
      </c>
    </row>
    <row r="13" spans="1:10" ht="17.25" customHeight="1" x14ac:dyDescent="0.3">
      <c r="D13" s="1" t="s">
        <v>47</v>
      </c>
      <c r="E13" s="1">
        <f>COUNTIF(申込書1枚目!$L$11:$L$34,D13)+COUNTIF(申込書2枚目!$L$11:$L$34,D13)</f>
        <v>0</v>
      </c>
    </row>
    <row r="14" spans="1:10" ht="17.25" customHeight="1" x14ac:dyDescent="0.3">
      <c r="D14" s="1" t="s">
        <v>48</v>
      </c>
      <c r="E14" s="1">
        <f>COUNTIF(申込書1枚目!$L$11:$L$34,D14)+COUNTIF(申込書2枚目!$L$11:$L$34,D14)</f>
        <v>0</v>
      </c>
    </row>
    <row r="15" spans="1:10" ht="17.25" customHeight="1" x14ac:dyDescent="0.3">
      <c r="D15" s="1" t="s">
        <v>49</v>
      </c>
      <c r="E15" s="1">
        <f>COUNTIF(申込書1枚目!$L$11:$L$34,D14)+COUNTIF(申込書2枚目!$L$11:$L$34,D14)</f>
        <v>0</v>
      </c>
    </row>
  </sheetData>
  <sheetProtection sheet="1" objects="1" scenarios="1"/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EFA4-18F9-4CEC-8525-C0D640C8F7E8}">
  <dimension ref="A1:O57"/>
  <sheetViews>
    <sheetView showGridLines="0" workbookViewId="0">
      <pane ySplit="6" topLeftCell="A7" activePane="bottomLeft" state="frozenSplit"/>
      <selection pane="bottomLeft" activeCell="A7" sqref="A7"/>
    </sheetView>
  </sheetViews>
  <sheetFormatPr defaultColWidth="7" defaultRowHeight="17.25" customHeight="1" x14ac:dyDescent="0.3"/>
  <cols>
    <col min="1" max="1" width="7" style="1"/>
    <col min="2" max="2" width="12.77734375" style="1" customWidth="1"/>
    <col min="3" max="4" width="7" style="1"/>
    <col min="5" max="5" width="12.77734375" style="1" customWidth="1"/>
    <col min="6" max="7" width="7" style="1"/>
    <col min="8" max="8" width="12.77734375" style="1" customWidth="1"/>
    <col min="9" max="10" width="7" style="1"/>
    <col min="11" max="11" width="12.77734375" style="1" customWidth="1"/>
    <col min="12" max="13" width="7" style="1"/>
    <col min="14" max="15" width="12.77734375" style="1" customWidth="1"/>
    <col min="16" max="16384" width="7" style="1"/>
  </cols>
  <sheetData>
    <row r="1" spans="1:15" ht="17.25" customHeight="1" x14ac:dyDescent="0.3">
      <c r="A1" s="1" t="s">
        <v>41</v>
      </c>
      <c r="C1" s="1">
        <f>COUNTA(申込書1枚目!$C$11:$C$23)+COUNTA(申込書2枚目!$C$11:$C$23)</f>
        <v>0</v>
      </c>
      <c r="E1" s="39" t="s">
        <v>44</v>
      </c>
      <c r="F1" s="39"/>
    </row>
    <row r="2" spans="1:15" ht="17.25" customHeight="1" x14ac:dyDescent="0.3">
      <c r="A2" s="1" t="s">
        <v>42</v>
      </c>
      <c r="C2" s="1">
        <f>COUNTA(申込書1枚目!$G$11:$G$34)+COUNTA(申込書2枚目!$G$11:$G$34)</f>
        <v>2</v>
      </c>
      <c r="E2" s="39" t="s">
        <v>45</v>
      </c>
      <c r="F2" s="39">
        <f>COUNTIF(申込書1枚目!$L$11:$L$34,E2)+COUNTIF(申込書2枚目!$L$11:$L$34,E2)</f>
        <v>0</v>
      </c>
    </row>
    <row r="3" spans="1:15" ht="17.25" customHeight="1" x14ac:dyDescent="0.3">
      <c r="A3" s="1" t="s">
        <v>43</v>
      </c>
      <c r="C3" s="1">
        <f>COUNTA(申込書1枚目!$C$25:$C$34)+COUNTA(申込書2枚目!$C$25:$C$34)</f>
        <v>0</v>
      </c>
      <c r="E3" s="39" t="s">
        <v>46</v>
      </c>
      <c r="F3" s="39">
        <f>COUNTIF(申込書1枚目!$L$11:$L$34,E3)+COUNTIF(申込書2枚目!$L$11:$L$34,E3)</f>
        <v>0</v>
      </c>
    </row>
    <row r="4" spans="1:15" ht="17.25" customHeight="1" x14ac:dyDescent="0.3">
      <c r="A4" s="1" t="s">
        <v>22</v>
      </c>
      <c r="C4" s="1">
        <f>COUNTA(申込書1枚目!$I$11:$I$34)+COUNTA(申込書2枚目!$I$11:$I$34)</f>
        <v>0</v>
      </c>
      <c r="E4" s="39" t="s">
        <v>47</v>
      </c>
      <c r="F4" s="39">
        <f>COUNTIF(申込書1枚目!$L$11:$L$34,E4)+COUNTIF(申込書2枚目!$L$11:$L$34,E4)</f>
        <v>0</v>
      </c>
    </row>
    <row r="5" spans="1:15" ht="17.25" customHeight="1" x14ac:dyDescent="0.3">
      <c r="A5" s="39" t="s">
        <v>28</v>
      </c>
      <c r="B5" s="39"/>
      <c r="C5" s="39">
        <f>COUNTA(申込書1枚目!$K$11:$K$34)+COUNTA(申込書2枚目!$K$11:$K$34)</f>
        <v>0</v>
      </c>
      <c r="D5" s="39"/>
      <c r="E5" s="39" t="s">
        <v>48</v>
      </c>
      <c r="F5" s="39">
        <f>COUNTIF(申込書1枚目!$L$11:$L$34,E5)+COUNTIF(申込書2枚目!$L$11:$L$34,E5)</f>
        <v>0</v>
      </c>
    </row>
    <row r="6" spans="1:15" ht="17.25" customHeight="1" x14ac:dyDescent="0.3">
      <c r="E6" s="39" t="s">
        <v>49</v>
      </c>
      <c r="F6" s="39">
        <f>COUNTIF(申込書1枚目!$L$11:$L$34,E5)+COUNTIF(申込書2枚目!$L$11:$L$34,E5)</f>
        <v>0</v>
      </c>
    </row>
    <row r="8" spans="1:15" ht="17.25" customHeight="1" x14ac:dyDescent="0.3">
      <c r="B8" s="1">
        <f>COUNT(A$10:A$57)-COUNTIF(B$10:B$57,0)</f>
        <v>0</v>
      </c>
      <c r="E8" s="1">
        <f>COUNT(D$10:D$57)-COUNTIF(E$10:E$57,0)</f>
        <v>0</v>
      </c>
      <c r="H8" s="1">
        <f>COUNT(G$10:G$57)-COUNTIF(H$10:H$57,0)</f>
        <v>0</v>
      </c>
      <c r="K8" s="1">
        <f>COUNT(J$10:J$57)-COUNTIF(K$10:K$57,0)</f>
        <v>0</v>
      </c>
      <c r="N8" s="1">
        <f>COUNT(M$10:M$57)-COUNTIF(N$10:N$57,0)</f>
        <v>0</v>
      </c>
    </row>
    <row r="9" spans="1:15" ht="17.25" customHeight="1" x14ac:dyDescent="0.3">
      <c r="A9" s="32" t="s">
        <v>41</v>
      </c>
      <c r="B9" s="32"/>
      <c r="C9" s="32"/>
      <c r="D9" s="31" t="s">
        <v>42</v>
      </c>
      <c r="E9" s="32"/>
      <c r="F9" s="33"/>
      <c r="G9" s="32" t="s">
        <v>43</v>
      </c>
      <c r="H9" s="32"/>
      <c r="I9" s="32"/>
      <c r="J9" s="31" t="s">
        <v>22</v>
      </c>
      <c r="K9" s="32"/>
      <c r="L9" s="32"/>
      <c r="M9" s="31" t="s">
        <v>28</v>
      </c>
      <c r="N9" s="32"/>
      <c r="O9" s="33"/>
    </row>
    <row r="10" spans="1:15" ht="17.25" customHeight="1" x14ac:dyDescent="0.3">
      <c r="A10" s="34">
        <v>1</v>
      </c>
      <c r="B10" s="1">
        <f>申込書1枚目!C11</f>
        <v>0</v>
      </c>
      <c r="C10" s="1">
        <f>ref_集計!$A$6</f>
        <v>0</v>
      </c>
      <c r="D10" s="34">
        <v>1</v>
      </c>
      <c r="E10" s="1">
        <f>申込書1枚目!G11</f>
        <v>0</v>
      </c>
      <c r="F10" s="35">
        <f>ref_集計!$A$6</f>
        <v>0</v>
      </c>
      <c r="G10" s="34">
        <v>1</v>
      </c>
      <c r="H10" s="1">
        <f>申込書1枚目!G25</f>
        <v>0</v>
      </c>
      <c r="I10" s="1">
        <f>ref_集計!$A$6</f>
        <v>0</v>
      </c>
      <c r="J10" s="34">
        <v>1</v>
      </c>
      <c r="K10" s="1">
        <f>申込書1枚目!I11</f>
        <v>0</v>
      </c>
      <c r="L10" s="35">
        <f>ref_集計!$A$6</f>
        <v>0</v>
      </c>
      <c r="M10" s="34">
        <v>1</v>
      </c>
      <c r="N10" s="1">
        <f>申込書1枚目!K11</f>
        <v>0</v>
      </c>
      <c r="O10" s="35">
        <f>申込書1枚目!L11</f>
        <v>0</v>
      </c>
    </row>
    <row r="11" spans="1:15" ht="17.25" customHeight="1" x14ac:dyDescent="0.3">
      <c r="A11" s="34">
        <v>1</v>
      </c>
      <c r="B11" s="1">
        <f>申込書1枚目!C12</f>
        <v>0</v>
      </c>
      <c r="C11" s="1">
        <f>ref_集計!$A$6</f>
        <v>0</v>
      </c>
      <c r="D11" s="34">
        <v>1</v>
      </c>
      <c r="E11" s="1">
        <f>申込書1枚目!G12</f>
        <v>0</v>
      </c>
      <c r="F11" s="35">
        <f>ref_集計!$A$6</f>
        <v>0</v>
      </c>
      <c r="G11" s="34">
        <v>1</v>
      </c>
      <c r="H11" s="1">
        <f>申込書1枚目!G26</f>
        <v>0</v>
      </c>
      <c r="I11" s="1">
        <f>ref_集計!$A$6</f>
        <v>0</v>
      </c>
      <c r="J11" s="34">
        <v>1</v>
      </c>
      <c r="K11" s="1">
        <f>申込書1枚目!I12</f>
        <v>0</v>
      </c>
      <c r="L11" s="35">
        <f>ref_集計!$A$6</f>
        <v>0</v>
      </c>
      <c r="M11" s="34">
        <v>1</v>
      </c>
      <c r="N11" s="1">
        <f>申込書1枚目!K12</f>
        <v>0</v>
      </c>
      <c r="O11" s="35">
        <f>申込書1枚目!L12</f>
        <v>0</v>
      </c>
    </row>
    <row r="12" spans="1:15" ht="17.25" customHeight="1" x14ac:dyDescent="0.3">
      <c r="A12" s="34">
        <v>1</v>
      </c>
      <c r="B12" s="1">
        <f>申込書1枚目!C13</f>
        <v>0</v>
      </c>
      <c r="C12" s="1">
        <f>ref_集計!$A$6</f>
        <v>0</v>
      </c>
      <c r="D12" s="34">
        <v>1</v>
      </c>
      <c r="E12" s="1">
        <f>申込書1枚目!G13</f>
        <v>0</v>
      </c>
      <c r="F12" s="35">
        <f>ref_集計!$A$6</f>
        <v>0</v>
      </c>
      <c r="G12" s="34">
        <v>1</v>
      </c>
      <c r="H12" s="1">
        <f>申込書1枚目!G27</f>
        <v>0</v>
      </c>
      <c r="I12" s="1">
        <f>ref_集計!$A$6</f>
        <v>0</v>
      </c>
      <c r="J12" s="34">
        <v>1</v>
      </c>
      <c r="K12" s="1">
        <f>申込書1枚目!I13</f>
        <v>0</v>
      </c>
      <c r="L12" s="35">
        <f>ref_集計!$A$6</f>
        <v>0</v>
      </c>
      <c r="M12" s="34">
        <v>1</v>
      </c>
      <c r="N12" s="1">
        <f>申込書1枚目!K13</f>
        <v>0</v>
      </c>
      <c r="O12" s="35">
        <f>申込書1枚目!L13</f>
        <v>0</v>
      </c>
    </row>
    <row r="13" spans="1:15" ht="17.25" customHeight="1" x14ac:dyDescent="0.3">
      <c r="A13" s="34">
        <v>1</v>
      </c>
      <c r="B13" s="1">
        <f>申込書1枚目!C14</f>
        <v>0</v>
      </c>
      <c r="C13" s="1">
        <f>ref_集計!$A$6</f>
        <v>0</v>
      </c>
      <c r="D13" s="34">
        <v>1</v>
      </c>
      <c r="E13" s="1">
        <f>申込書1枚目!G14</f>
        <v>0</v>
      </c>
      <c r="F13" s="35">
        <f>ref_集計!$A$6</f>
        <v>0</v>
      </c>
      <c r="G13" s="34">
        <v>1</v>
      </c>
      <c r="H13" s="1">
        <f>申込書1枚目!G28</f>
        <v>0</v>
      </c>
      <c r="I13" s="1">
        <f>ref_集計!$A$6</f>
        <v>0</v>
      </c>
      <c r="J13" s="34">
        <v>1</v>
      </c>
      <c r="K13" s="1">
        <f>申込書1枚目!I14</f>
        <v>0</v>
      </c>
      <c r="L13" s="35">
        <f>ref_集計!$A$6</f>
        <v>0</v>
      </c>
      <c r="M13" s="34">
        <v>1</v>
      </c>
      <c r="N13" s="1">
        <f>申込書1枚目!K14</f>
        <v>0</v>
      </c>
      <c r="O13" s="35">
        <f>申込書1枚目!L14</f>
        <v>0</v>
      </c>
    </row>
    <row r="14" spans="1:15" ht="17.25" customHeight="1" x14ac:dyDescent="0.3">
      <c r="A14" s="34">
        <v>1</v>
      </c>
      <c r="B14" s="1">
        <f>申込書1枚目!C15</f>
        <v>0</v>
      </c>
      <c r="C14" s="1">
        <f>ref_集計!$A$6</f>
        <v>0</v>
      </c>
      <c r="D14" s="34">
        <v>1</v>
      </c>
      <c r="E14" s="1">
        <f>申込書1枚目!G15</f>
        <v>0</v>
      </c>
      <c r="F14" s="35">
        <f>ref_集計!$A$6</f>
        <v>0</v>
      </c>
      <c r="G14" s="34">
        <v>1</v>
      </c>
      <c r="H14" s="1">
        <f>申込書1枚目!G29</f>
        <v>0</v>
      </c>
      <c r="I14" s="1">
        <f>ref_集計!$A$6</f>
        <v>0</v>
      </c>
      <c r="J14" s="34">
        <v>1</v>
      </c>
      <c r="K14" s="1">
        <f>申込書1枚目!I15</f>
        <v>0</v>
      </c>
      <c r="L14" s="35">
        <f>ref_集計!$A$6</f>
        <v>0</v>
      </c>
      <c r="M14" s="34">
        <v>1</v>
      </c>
      <c r="N14" s="1">
        <f>申込書1枚目!K15</f>
        <v>0</v>
      </c>
      <c r="O14" s="35">
        <f>申込書1枚目!L15</f>
        <v>0</v>
      </c>
    </row>
    <row r="15" spans="1:15" ht="17.25" customHeight="1" x14ac:dyDescent="0.3">
      <c r="A15" s="34">
        <v>1</v>
      </c>
      <c r="B15" s="1">
        <f>申込書1枚目!C16</f>
        <v>0</v>
      </c>
      <c r="C15" s="1">
        <f>ref_集計!$A$6</f>
        <v>0</v>
      </c>
      <c r="D15" s="34">
        <v>1</v>
      </c>
      <c r="E15" s="1">
        <f>申込書1枚目!G16</f>
        <v>0</v>
      </c>
      <c r="F15" s="35">
        <f>ref_集計!$A$6</f>
        <v>0</v>
      </c>
      <c r="G15" s="34">
        <v>1</v>
      </c>
      <c r="H15" s="1">
        <f>申込書1枚目!G30</f>
        <v>0</v>
      </c>
      <c r="I15" s="1">
        <f>ref_集計!$A$6</f>
        <v>0</v>
      </c>
      <c r="J15" s="34">
        <v>1</v>
      </c>
      <c r="K15" s="1">
        <f>申込書1枚目!I16</f>
        <v>0</v>
      </c>
      <c r="L15" s="35">
        <f>ref_集計!$A$6</f>
        <v>0</v>
      </c>
      <c r="M15" s="34">
        <v>1</v>
      </c>
      <c r="N15" s="1">
        <f>申込書1枚目!K16</f>
        <v>0</v>
      </c>
      <c r="O15" s="35">
        <f>申込書1枚目!L16</f>
        <v>0</v>
      </c>
    </row>
    <row r="16" spans="1:15" ht="17.25" customHeight="1" x14ac:dyDescent="0.3">
      <c r="A16" s="34">
        <v>1</v>
      </c>
      <c r="B16" s="1">
        <f>申込書1枚目!C17</f>
        <v>0</v>
      </c>
      <c r="C16" s="1">
        <f>ref_集計!$A$6</f>
        <v>0</v>
      </c>
      <c r="D16" s="34">
        <v>1</v>
      </c>
      <c r="E16" s="1">
        <f>申込書1枚目!G17</f>
        <v>0</v>
      </c>
      <c r="F16" s="35">
        <f>ref_集計!$A$6</f>
        <v>0</v>
      </c>
      <c r="G16" s="34">
        <v>1</v>
      </c>
      <c r="H16" s="1">
        <f>申込書1枚目!G31</f>
        <v>0</v>
      </c>
      <c r="I16" s="35">
        <f>ref_集計!$A$6</f>
        <v>0</v>
      </c>
      <c r="J16" s="34">
        <v>1</v>
      </c>
      <c r="K16" s="1">
        <f>申込書1枚目!I17</f>
        <v>0</v>
      </c>
      <c r="L16" s="35">
        <f>ref_集計!$A$6</f>
        <v>0</v>
      </c>
      <c r="M16" s="34">
        <v>1</v>
      </c>
      <c r="N16" s="1">
        <f>申込書1枚目!K17</f>
        <v>0</v>
      </c>
      <c r="O16" s="35">
        <f>申込書1枚目!L17</f>
        <v>0</v>
      </c>
    </row>
    <row r="17" spans="1:15" ht="17.25" customHeight="1" x14ac:dyDescent="0.3">
      <c r="A17" s="34">
        <v>1</v>
      </c>
      <c r="B17" s="1">
        <f>申込書1枚目!C18</f>
        <v>0</v>
      </c>
      <c r="C17" s="1">
        <f>ref_集計!$A$6</f>
        <v>0</v>
      </c>
      <c r="D17" s="34">
        <v>1</v>
      </c>
      <c r="E17" s="1">
        <f>申込書1枚目!G18</f>
        <v>0</v>
      </c>
      <c r="F17" s="35">
        <f>ref_集計!$A$6</f>
        <v>0</v>
      </c>
      <c r="G17" s="34">
        <v>1</v>
      </c>
      <c r="H17" s="1">
        <f>申込書1枚目!G32</f>
        <v>0</v>
      </c>
      <c r="I17" s="35">
        <f>ref_集計!$A$6</f>
        <v>0</v>
      </c>
      <c r="J17" s="34">
        <v>1</v>
      </c>
      <c r="K17" s="1">
        <f>申込書1枚目!I18</f>
        <v>0</v>
      </c>
      <c r="L17" s="35">
        <f>ref_集計!$A$6</f>
        <v>0</v>
      </c>
      <c r="M17" s="34">
        <v>1</v>
      </c>
      <c r="N17" s="1">
        <f>申込書1枚目!K18</f>
        <v>0</v>
      </c>
      <c r="O17" s="35">
        <f>申込書1枚目!L18</f>
        <v>0</v>
      </c>
    </row>
    <row r="18" spans="1:15" ht="17.25" customHeight="1" x14ac:dyDescent="0.3">
      <c r="A18" s="34">
        <v>1</v>
      </c>
      <c r="B18" s="1">
        <f>申込書1枚目!C19</f>
        <v>0</v>
      </c>
      <c r="C18" s="1">
        <f>ref_集計!$A$6</f>
        <v>0</v>
      </c>
      <c r="D18" s="34">
        <v>1</v>
      </c>
      <c r="E18" s="1">
        <f>申込書1枚目!G19</f>
        <v>0</v>
      </c>
      <c r="F18" s="35">
        <f>ref_集計!$A$6</f>
        <v>0</v>
      </c>
      <c r="G18" s="34">
        <v>1</v>
      </c>
      <c r="H18" s="1">
        <f>申込書1枚目!G33</f>
        <v>0</v>
      </c>
      <c r="I18" s="35">
        <f>ref_集計!$A$6</f>
        <v>0</v>
      </c>
      <c r="J18" s="34">
        <v>1</v>
      </c>
      <c r="K18" s="1">
        <f>申込書1枚目!I19</f>
        <v>0</v>
      </c>
      <c r="L18" s="35">
        <f>ref_集計!$A$6</f>
        <v>0</v>
      </c>
      <c r="M18" s="34">
        <v>1</v>
      </c>
      <c r="N18" s="1">
        <f>申込書1枚目!K19</f>
        <v>0</v>
      </c>
      <c r="O18" s="35">
        <f>申込書1枚目!L19</f>
        <v>0</v>
      </c>
    </row>
    <row r="19" spans="1:15" ht="17.25" customHeight="1" x14ac:dyDescent="0.3">
      <c r="A19" s="34">
        <v>1</v>
      </c>
      <c r="B19" s="1">
        <f>申込書1枚目!C20</f>
        <v>0</v>
      </c>
      <c r="C19" s="1">
        <f>ref_集計!$A$6</f>
        <v>0</v>
      </c>
      <c r="D19" s="34">
        <v>1</v>
      </c>
      <c r="E19" s="1">
        <f>申込書1枚目!G20</f>
        <v>0</v>
      </c>
      <c r="F19" s="35">
        <f>ref_集計!$A$6</f>
        <v>0</v>
      </c>
      <c r="G19" s="45">
        <v>1</v>
      </c>
      <c r="H19" s="46">
        <f>申込書1枚目!G34</f>
        <v>0</v>
      </c>
      <c r="I19" s="47">
        <f>ref_集計!$A$6</f>
        <v>0</v>
      </c>
      <c r="J19" s="34">
        <v>1</v>
      </c>
      <c r="K19" s="1">
        <f>申込書1枚目!I20</f>
        <v>0</v>
      </c>
      <c r="L19" s="35">
        <f>ref_集計!$A$6</f>
        <v>0</v>
      </c>
      <c r="M19" s="34">
        <v>1</v>
      </c>
      <c r="N19" s="1">
        <f>申込書1枚目!K20</f>
        <v>0</v>
      </c>
      <c r="O19" s="35">
        <f>申込書1枚目!L20</f>
        <v>0</v>
      </c>
    </row>
    <row r="20" spans="1:15" ht="17.25" customHeight="1" x14ac:dyDescent="0.3">
      <c r="A20" s="34">
        <v>1</v>
      </c>
      <c r="B20" s="1">
        <f>申込書1枚目!C21</f>
        <v>0</v>
      </c>
      <c r="C20" s="1">
        <f>ref_集計!$A$6</f>
        <v>0</v>
      </c>
      <c r="D20" s="34">
        <v>1</v>
      </c>
      <c r="E20" s="1">
        <f>申込書1枚目!G21</f>
        <v>0</v>
      </c>
      <c r="F20" s="35">
        <f>ref_集計!$A$6</f>
        <v>0</v>
      </c>
      <c r="G20" s="68">
        <v>2</v>
      </c>
      <c r="H20" s="67">
        <f>申込書2枚目!G25</f>
        <v>0</v>
      </c>
      <c r="I20" s="69">
        <f>ref_集計!$A$6</f>
        <v>0</v>
      </c>
      <c r="J20" s="34">
        <v>1</v>
      </c>
      <c r="K20" s="1">
        <f>申込書1枚目!I21</f>
        <v>0</v>
      </c>
      <c r="L20" s="35">
        <f>ref_集計!$A$6</f>
        <v>0</v>
      </c>
      <c r="M20" s="34">
        <v>1</v>
      </c>
      <c r="N20" s="1">
        <f>申込書1枚目!K21</f>
        <v>0</v>
      </c>
      <c r="O20" s="35">
        <f>申込書1枚目!L21</f>
        <v>0</v>
      </c>
    </row>
    <row r="21" spans="1:15" ht="17.25" customHeight="1" x14ac:dyDescent="0.3">
      <c r="A21" s="34">
        <v>1</v>
      </c>
      <c r="B21" s="1">
        <f>申込書1枚目!C22</f>
        <v>0</v>
      </c>
      <c r="C21" s="1">
        <f>ref_集計!$A$6</f>
        <v>0</v>
      </c>
      <c r="D21" s="34">
        <v>1</v>
      </c>
      <c r="E21" s="1">
        <f>申込書1枚目!G22</f>
        <v>0</v>
      </c>
      <c r="F21" s="35">
        <f>ref_集計!$A$6</f>
        <v>0</v>
      </c>
      <c r="G21" s="34">
        <v>2</v>
      </c>
      <c r="H21" s="1">
        <f>申込書2枚目!G26</f>
        <v>0</v>
      </c>
      <c r="I21" s="35">
        <f>ref_集計!$A$6</f>
        <v>0</v>
      </c>
      <c r="J21" s="34">
        <v>1</v>
      </c>
      <c r="K21" s="1">
        <f>申込書1枚目!I22</f>
        <v>0</v>
      </c>
      <c r="L21" s="35">
        <f>ref_集計!$A$6</f>
        <v>0</v>
      </c>
      <c r="M21" s="34">
        <v>1</v>
      </c>
      <c r="N21" s="1">
        <f>申込書1枚目!K22</f>
        <v>0</v>
      </c>
      <c r="O21" s="35">
        <f>申込書1枚目!L22</f>
        <v>0</v>
      </c>
    </row>
    <row r="22" spans="1:15" ht="17.25" customHeight="1" x14ac:dyDescent="0.3">
      <c r="A22" s="34">
        <v>1</v>
      </c>
      <c r="B22" s="1">
        <f>申込書1枚目!C23</f>
        <v>0</v>
      </c>
      <c r="C22" s="35">
        <f>ref_集計!$A$6</f>
        <v>0</v>
      </c>
      <c r="D22" s="45">
        <v>1</v>
      </c>
      <c r="E22" s="46">
        <f>申込書1枚目!G23</f>
        <v>0</v>
      </c>
      <c r="F22" s="47">
        <f>ref_集計!$A$6</f>
        <v>0</v>
      </c>
      <c r="G22" s="34">
        <v>2</v>
      </c>
      <c r="H22" s="1">
        <f>申込書2枚目!G27</f>
        <v>0</v>
      </c>
      <c r="I22" s="35">
        <f>ref_集計!$A$6</f>
        <v>0</v>
      </c>
      <c r="J22" s="34">
        <v>1</v>
      </c>
      <c r="K22" s="1">
        <f>申込書1枚目!I23</f>
        <v>0</v>
      </c>
      <c r="L22" s="35">
        <f>ref_集計!$A$6</f>
        <v>0</v>
      </c>
      <c r="M22" s="34">
        <v>1</v>
      </c>
      <c r="N22" s="1">
        <f>申込書1枚目!K23</f>
        <v>0</v>
      </c>
      <c r="O22" s="35">
        <f>申込書1枚目!L23</f>
        <v>0</v>
      </c>
    </row>
    <row r="23" spans="1:15" ht="17.25" customHeight="1" x14ac:dyDescent="0.3">
      <c r="A23" s="34">
        <v>1</v>
      </c>
      <c r="B23" s="1">
        <f>申込書1枚目!C24</f>
        <v>0</v>
      </c>
      <c r="C23" s="35">
        <f>ref_集計!$A$6</f>
        <v>0</v>
      </c>
      <c r="D23" s="34">
        <v>2</v>
      </c>
      <c r="E23" s="1">
        <f>申込書2枚目!G11</f>
        <v>0</v>
      </c>
      <c r="F23" s="35">
        <f>ref_集計!$A$6</f>
        <v>0</v>
      </c>
      <c r="G23" s="34">
        <v>2</v>
      </c>
      <c r="H23" s="1">
        <f>申込書2枚目!G28</f>
        <v>0</v>
      </c>
      <c r="I23" s="35">
        <f>ref_集計!$A$6</f>
        <v>0</v>
      </c>
      <c r="J23" s="34">
        <v>1</v>
      </c>
      <c r="K23" s="1">
        <f>申込書1枚目!I24</f>
        <v>0</v>
      </c>
      <c r="L23" s="35">
        <f>ref_集計!$A$6</f>
        <v>0</v>
      </c>
      <c r="M23" s="34">
        <v>1</v>
      </c>
      <c r="N23" s="1">
        <f>申込書1枚目!K24</f>
        <v>0</v>
      </c>
      <c r="O23" s="35">
        <f>申込書1枚目!L24</f>
        <v>0</v>
      </c>
    </row>
    <row r="24" spans="1:15" ht="17.25" customHeight="1" x14ac:dyDescent="0.3">
      <c r="A24" s="34">
        <v>1</v>
      </c>
      <c r="B24" s="1">
        <f>申込書1枚目!C25</f>
        <v>0</v>
      </c>
      <c r="C24" s="35">
        <f>ref_集計!$A$6</f>
        <v>0</v>
      </c>
      <c r="D24" s="34">
        <v>2</v>
      </c>
      <c r="E24" s="1">
        <f>申込書2枚目!G12</f>
        <v>0</v>
      </c>
      <c r="F24" s="35">
        <f>ref_集計!$A$6</f>
        <v>0</v>
      </c>
      <c r="G24" s="34">
        <v>2</v>
      </c>
      <c r="H24" s="1">
        <f>申込書2枚目!G29</f>
        <v>0</v>
      </c>
      <c r="I24" s="35">
        <f>ref_集計!$A$6</f>
        <v>0</v>
      </c>
      <c r="J24" s="34">
        <v>1</v>
      </c>
      <c r="K24" s="1">
        <f>申込書1枚目!I25</f>
        <v>0</v>
      </c>
      <c r="L24" s="35">
        <f>ref_集計!$A$6</f>
        <v>0</v>
      </c>
      <c r="M24" s="34">
        <v>1</v>
      </c>
      <c r="N24" s="1">
        <f>申込書1枚目!K25</f>
        <v>0</v>
      </c>
      <c r="O24" s="35">
        <f>申込書1枚目!L25</f>
        <v>0</v>
      </c>
    </row>
    <row r="25" spans="1:15" ht="17.25" customHeight="1" x14ac:dyDescent="0.3">
      <c r="A25" s="34">
        <v>1</v>
      </c>
      <c r="B25" s="1">
        <f>申込書1枚目!C26</f>
        <v>0</v>
      </c>
      <c r="C25" s="35">
        <f>ref_集計!$A$6</f>
        <v>0</v>
      </c>
      <c r="D25" s="34">
        <v>2</v>
      </c>
      <c r="E25" s="1">
        <f>申込書2枚目!G13</f>
        <v>0</v>
      </c>
      <c r="F25" s="35">
        <f>ref_集計!$A$6</f>
        <v>0</v>
      </c>
      <c r="G25" s="34">
        <v>2</v>
      </c>
      <c r="H25" s="1">
        <f>申込書2枚目!G30</f>
        <v>0</v>
      </c>
      <c r="I25" s="35">
        <f>ref_集計!$A$6</f>
        <v>0</v>
      </c>
      <c r="J25" s="34">
        <v>1</v>
      </c>
      <c r="K25" s="1">
        <f>申込書1枚目!I26</f>
        <v>0</v>
      </c>
      <c r="L25" s="35">
        <f>ref_集計!$A$6</f>
        <v>0</v>
      </c>
      <c r="M25" s="34">
        <v>1</v>
      </c>
      <c r="N25" s="1">
        <f>申込書1枚目!K26</f>
        <v>0</v>
      </c>
      <c r="O25" s="35">
        <f>申込書1枚目!L26</f>
        <v>0</v>
      </c>
    </row>
    <row r="26" spans="1:15" ht="17.25" customHeight="1" x14ac:dyDescent="0.3">
      <c r="A26" s="34">
        <v>1</v>
      </c>
      <c r="B26" s="1">
        <f>申込書1枚目!C27</f>
        <v>0</v>
      </c>
      <c r="C26" s="35">
        <f>ref_集計!$A$6</f>
        <v>0</v>
      </c>
      <c r="D26" s="34">
        <v>2</v>
      </c>
      <c r="E26" s="1">
        <f>申込書2枚目!G14</f>
        <v>0</v>
      </c>
      <c r="F26" s="35">
        <f>ref_集計!$A$6</f>
        <v>0</v>
      </c>
      <c r="G26" s="34">
        <v>2</v>
      </c>
      <c r="H26" s="1">
        <f>申込書2枚目!G31</f>
        <v>0</v>
      </c>
      <c r="I26" s="35">
        <f>ref_集計!$A$6</f>
        <v>0</v>
      </c>
      <c r="J26" s="34">
        <v>1</v>
      </c>
      <c r="K26" s="1">
        <f>申込書1枚目!I27</f>
        <v>0</v>
      </c>
      <c r="L26" s="35">
        <f>ref_集計!$A$6</f>
        <v>0</v>
      </c>
      <c r="M26" s="34">
        <v>1</v>
      </c>
      <c r="N26" s="1">
        <f>申込書1枚目!K27</f>
        <v>0</v>
      </c>
      <c r="O26" s="35">
        <f>申込書1枚目!L27</f>
        <v>0</v>
      </c>
    </row>
    <row r="27" spans="1:15" ht="17.25" customHeight="1" x14ac:dyDescent="0.3">
      <c r="A27" s="34">
        <v>1</v>
      </c>
      <c r="B27" s="1">
        <f>申込書1枚目!C28</f>
        <v>0</v>
      </c>
      <c r="C27" s="35">
        <f>ref_集計!$A$6</f>
        <v>0</v>
      </c>
      <c r="D27" s="34">
        <v>2</v>
      </c>
      <c r="E27" s="1">
        <f>申込書2枚目!G15</f>
        <v>0</v>
      </c>
      <c r="F27" s="35">
        <f>ref_集計!$A$6</f>
        <v>0</v>
      </c>
      <c r="G27" s="34">
        <v>2</v>
      </c>
      <c r="H27" s="1">
        <f>申込書2枚目!G32</f>
        <v>0</v>
      </c>
      <c r="I27" s="35">
        <f>ref_集計!$A$6</f>
        <v>0</v>
      </c>
      <c r="J27" s="34">
        <v>1</v>
      </c>
      <c r="K27" s="1">
        <f>申込書1枚目!I28</f>
        <v>0</v>
      </c>
      <c r="L27" s="35">
        <f>ref_集計!$A$6</f>
        <v>0</v>
      </c>
      <c r="M27" s="34">
        <v>1</v>
      </c>
      <c r="N27" s="1">
        <f>申込書1枚目!K28</f>
        <v>0</v>
      </c>
      <c r="O27" s="35">
        <f>申込書1枚目!L28</f>
        <v>0</v>
      </c>
    </row>
    <row r="28" spans="1:15" ht="17.25" customHeight="1" x14ac:dyDescent="0.3">
      <c r="A28" s="34">
        <v>1</v>
      </c>
      <c r="B28" s="1">
        <f>申込書1枚目!C29</f>
        <v>0</v>
      </c>
      <c r="C28" s="35">
        <f>ref_集計!$A$6</f>
        <v>0</v>
      </c>
      <c r="D28" s="34">
        <v>2</v>
      </c>
      <c r="E28" s="1">
        <f>申込書2枚目!G16</f>
        <v>0</v>
      </c>
      <c r="F28" s="35">
        <f>ref_集計!$A$6</f>
        <v>0</v>
      </c>
      <c r="G28" s="34">
        <v>2</v>
      </c>
      <c r="H28" s="1">
        <f>申込書2枚目!G33</f>
        <v>0</v>
      </c>
      <c r="I28" s="35">
        <f>ref_集計!$A$6</f>
        <v>0</v>
      </c>
      <c r="J28" s="34">
        <v>1</v>
      </c>
      <c r="K28" s="1">
        <f>申込書1枚目!I29</f>
        <v>0</v>
      </c>
      <c r="L28" s="35">
        <f>ref_集計!$A$6</f>
        <v>0</v>
      </c>
      <c r="M28" s="34">
        <v>1</v>
      </c>
      <c r="N28" s="1">
        <f>申込書1枚目!K29</f>
        <v>0</v>
      </c>
      <c r="O28" s="35">
        <f>申込書1枚目!L29</f>
        <v>0</v>
      </c>
    </row>
    <row r="29" spans="1:15" ht="17.25" customHeight="1" x14ac:dyDescent="0.3">
      <c r="A29" s="34">
        <v>1</v>
      </c>
      <c r="B29" s="1">
        <f>申込書1枚目!C30</f>
        <v>0</v>
      </c>
      <c r="C29" s="35">
        <f>ref_集計!$A$6</f>
        <v>0</v>
      </c>
      <c r="D29" s="34">
        <v>2</v>
      </c>
      <c r="E29" s="1">
        <f>申込書2枚目!G17</f>
        <v>0</v>
      </c>
      <c r="F29" s="35">
        <f>ref_集計!$A$6</f>
        <v>0</v>
      </c>
      <c r="G29" s="36">
        <v>2</v>
      </c>
      <c r="H29" s="37">
        <f>申込書2枚目!G34</f>
        <v>0</v>
      </c>
      <c r="I29" s="38">
        <f>ref_集計!$A$6</f>
        <v>0</v>
      </c>
      <c r="J29" s="34">
        <v>1</v>
      </c>
      <c r="K29" s="1">
        <f>申込書1枚目!I30</f>
        <v>0</v>
      </c>
      <c r="L29" s="35">
        <f>ref_集計!$A$6</f>
        <v>0</v>
      </c>
      <c r="M29" s="34">
        <v>1</v>
      </c>
      <c r="N29" s="1">
        <f>申込書1枚目!K30</f>
        <v>0</v>
      </c>
      <c r="O29" s="35">
        <f>申込書1枚目!L30</f>
        <v>0</v>
      </c>
    </row>
    <row r="30" spans="1:15" ht="17.25" customHeight="1" x14ac:dyDescent="0.3">
      <c r="A30" s="34">
        <v>1</v>
      </c>
      <c r="B30" s="1">
        <f>申込書1枚目!C31</f>
        <v>0</v>
      </c>
      <c r="C30" s="35">
        <f>ref_集計!$A$6</f>
        <v>0</v>
      </c>
      <c r="D30" s="34">
        <v>2</v>
      </c>
      <c r="E30" s="1">
        <f>申込書2枚目!G18</f>
        <v>0</v>
      </c>
      <c r="F30" s="35">
        <f>ref_集計!$A$6</f>
        <v>0</v>
      </c>
      <c r="G30" s="31"/>
      <c r="H30" s="32"/>
      <c r="I30" s="33"/>
      <c r="J30" s="34">
        <v>1</v>
      </c>
      <c r="K30" s="1">
        <f>申込書1枚目!I31</f>
        <v>0</v>
      </c>
      <c r="L30" s="35">
        <f>ref_集計!$A$6</f>
        <v>0</v>
      </c>
      <c r="M30" s="34">
        <v>1</v>
      </c>
      <c r="N30" s="1">
        <f>申込書1枚目!K31</f>
        <v>0</v>
      </c>
      <c r="O30" s="35">
        <f>申込書1枚目!L31</f>
        <v>0</v>
      </c>
    </row>
    <row r="31" spans="1:15" ht="17.25" customHeight="1" x14ac:dyDescent="0.3">
      <c r="A31" s="34">
        <v>1</v>
      </c>
      <c r="B31" s="1">
        <f>申込書1枚目!C32</f>
        <v>0</v>
      </c>
      <c r="C31" s="35">
        <f>ref_集計!$A$6</f>
        <v>0</v>
      </c>
      <c r="D31" s="34">
        <v>2</v>
      </c>
      <c r="E31" s="1">
        <f>申込書2枚目!G19</f>
        <v>0</v>
      </c>
      <c r="F31" s="35">
        <f>ref_集計!$A$6</f>
        <v>0</v>
      </c>
      <c r="G31" s="34"/>
      <c r="I31" s="35"/>
      <c r="J31" s="34">
        <v>1</v>
      </c>
      <c r="K31" s="1">
        <f>申込書1枚目!I32</f>
        <v>0</v>
      </c>
      <c r="L31" s="35">
        <f>ref_集計!$A$6</f>
        <v>0</v>
      </c>
      <c r="M31" s="34">
        <v>1</v>
      </c>
      <c r="N31" s="1">
        <f>申込書1枚目!K32</f>
        <v>0</v>
      </c>
      <c r="O31" s="35">
        <f>申込書1枚目!L32</f>
        <v>0</v>
      </c>
    </row>
    <row r="32" spans="1:15" ht="17.25" customHeight="1" x14ac:dyDescent="0.3">
      <c r="A32" s="34">
        <v>1</v>
      </c>
      <c r="B32" s="1">
        <f>申込書1枚目!C33</f>
        <v>0</v>
      </c>
      <c r="C32" s="35">
        <f>ref_集計!$A$6</f>
        <v>0</v>
      </c>
      <c r="D32" s="34">
        <v>2</v>
      </c>
      <c r="E32" s="1">
        <f>申込書2枚目!G20</f>
        <v>0</v>
      </c>
      <c r="F32" s="35">
        <f>ref_集計!$A$6</f>
        <v>0</v>
      </c>
      <c r="G32" s="34"/>
      <c r="I32" s="35"/>
      <c r="J32" s="34">
        <v>1</v>
      </c>
      <c r="K32" s="1">
        <f>申込書1枚目!I33</f>
        <v>0</v>
      </c>
      <c r="L32" s="35">
        <f>ref_集計!$A$6</f>
        <v>0</v>
      </c>
      <c r="M32" s="34">
        <v>1</v>
      </c>
      <c r="N32" s="1">
        <f>申込書1枚目!K33</f>
        <v>0</v>
      </c>
      <c r="O32" s="35">
        <f>申込書1枚目!L33</f>
        <v>0</v>
      </c>
    </row>
    <row r="33" spans="1:15" ht="17.25" customHeight="1" x14ac:dyDescent="0.3">
      <c r="A33" s="45">
        <v>1</v>
      </c>
      <c r="B33" s="46">
        <f>申込書1枚目!C34</f>
        <v>0</v>
      </c>
      <c r="C33" s="47">
        <f>ref_集計!$A$6</f>
        <v>0</v>
      </c>
      <c r="D33" s="34">
        <v>2</v>
      </c>
      <c r="E33" s="1">
        <f>申込書2枚目!G21</f>
        <v>0</v>
      </c>
      <c r="F33" s="35">
        <f>ref_集計!$A$6</f>
        <v>0</v>
      </c>
      <c r="G33" s="34"/>
      <c r="I33" s="35"/>
      <c r="J33" s="45">
        <v>1</v>
      </c>
      <c r="K33" s="46">
        <f>申込書1枚目!I34</f>
        <v>0</v>
      </c>
      <c r="L33" s="47">
        <f>ref_集計!$A$6</f>
        <v>0</v>
      </c>
      <c r="M33" s="45">
        <v>1</v>
      </c>
      <c r="N33" s="46">
        <f>申込書1枚目!K34</f>
        <v>0</v>
      </c>
      <c r="O33" s="47">
        <f>申込書1枚目!L34</f>
        <v>0</v>
      </c>
    </row>
    <row r="34" spans="1:15" ht="17.25" customHeight="1" x14ac:dyDescent="0.3">
      <c r="A34" s="34">
        <v>2</v>
      </c>
      <c r="B34" s="1">
        <f>申込書2枚目!C11</f>
        <v>0</v>
      </c>
      <c r="C34" s="1">
        <f>ref_集計!$A$6</f>
        <v>0</v>
      </c>
      <c r="D34" s="34">
        <v>2</v>
      </c>
      <c r="E34" s="1">
        <f>申込書2枚目!G22</f>
        <v>0</v>
      </c>
      <c r="F34" s="35">
        <f>ref_集計!$A$6</f>
        <v>0</v>
      </c>
      <c r="G34" s="34"/>
      <c r="I34" s="35"/>
      <c r="J34" s="34">
        <v>2</v>
      </c>
      <c r="K34" s="1">
        <f>申込書2枚目!I11</f>
        <v>0</v>
      </c>
      <c r="L34" s="35">
        <f>ref_集計!$A$6</f>
        <v>0</v>
      </c>
      <c r="M34" s="34">
        <v>2</v>
      </c>
      <c r="N34" s="1">
        <f>申込書1枚目!K35</f>
        <v>0</v>
      </c>
      <c r="O34" s="35">
        <f>申込書1枚目!L35</f>
        <v>0</v>
      </c>
    </row>
    <row r="35" spans="1:15" ht="17.25" customHeight="1" x14ac:dyDescent="0.3">
      <c r="A35" s="34">
        <v>2</v>
      </c>
      <c r="B35" s="1">
        <f>申込書2枚目!C12</f>
        <v>0</v>
      </c>
      <c r="C35" s="1">
        <f>ref_集計!$A$6</f>
        <v>0</v>
      </c>
      <c r="D35" s="36">
        <v>2</v>
      </c>
      <c r="E35" s="37">
        <f>申込書2枚目!G23</f>
        <v>0</v>
      </c>
      <c r="F35" s="38">
        <f>ref_集計!$A$6</f>
        <v>0</v>
      </c>
      <c r="G35" s="34"/>
      <c r="I35" s="35"/>
      <c r="J35" s="34">
        <v>2</v>
      </c>
      <c r="K35" s="1">
        <f>申込書2枚目!I12</f>
        <v>0</v>
      </c>
      <c r="L35" s="35">
        <f>ref_集計!$A$6</f>
        <v>0</v>
      </c>
      <c r="M35" s="34">
        <v>2</v>
      </c>
      <c r="N35" s="1">
        <f>申込書1枚目!K36</f>
        <v>0</v>
      </c>
      <c r="O35" s="35">
        <f>申込書1枚目!L36</f>
        <v>0</v>
      </c>
    </row>
    <row r="36" spans="1:15" ht="17.25" customHeight="1" x14ac:dyDescent="0.3">
      <c r="A36" s="34">
        <v>2</v>
      </c>
      <c r="B36" s="1">
        <f>申込書2枚目!C13</f>
        <v>0</v>
      </c>
      <c r="C36" s="1">
        <f>ref_集計!$A$6</f>
        <v>0</v>
      </c>
      <c r="D36" s="34"/>
      <c r="F36" s="35"/>
      <c r="G36" s="34"/>
      <c r="I36" s="35"/>
      <c r="J36" s="34">
        <v>2</v>
      </c>
      <c r="K36" s="1">
        <f>申込書2枚目!I13</f>
        <v>0</v>
      </c>
      <c r="L36" s="35">
        <f>ref_集計!$A$6</f>
        <v>0</v>
      </c>
      <c r="M36" s="34">
        <v>2</v>
      </c>
      <c r="N36" s="1">
        <f>申込書1枚目!K37</f>
        <v>0</v>
      </c>
      <c r="O36" s="35">
        <f>申込書1枚目!L37</f>
        <v>0</v>
      </c>
    </row>
    <row r="37" spans="1:15" ht="17.25" customHeight="1" x14ac:dyDescent="0.3">
      <c r="A37" s="34">
        <v>2</v>
      </c>
      <c r="B37" s="1">
        <f>申込書2枚目!C14</f>
        <v>0</v>
      </c>
      <c r="C37" s="1">
        <f>ref_集計!$A$6</f>
        <v>0</v>
      </c>
      <c r="D37" s="34"/>
      <c r="F37" s="35"/>
      <c r="G37" s="34"/>
      <c r="I37" s="35"/>
      <c r="J37" s="34">
        <v>2</v>
      </c>
      <c r="K37" s="1">
        <f>申込書2枚目!I14</f>
        <v>0</v>
      </c>
      <c r="L37" s="35">
        <f>ref_集計!$A$6</f>
        <v>0</v>
      </c>
      <c r="M37" s="34">
        <v>2</v>
      </c>
      <c r="N37" s="1">
        <f>申込書1枚目!K38</f>
        <v>0</v>
      </c>
      <c r="O37" s="35">
        <f>申込書1枚目!L38</f>
        <v>0</v>
      </c>
    </row>
    <row r="38" spans="1:15" ht="17.25" customHeight="1" x14ac:dyDescent="0.3">
      <c r="A38" s="34">
        <v>2</v>
      </c>
      <c r="B38" s="1">
        <f>申込書2枚目!C15</f>
        <v>0</v>
      </c>
      <c r="C38" s="1">
        <f>ref_集計!$A$6</f>
        <v>0</v>
      </c>
      <c r="D38" s="34"/>
      <c r="F38" s="35"/>
      <c r="G38" s="34"/>
      <c r="I38" s="35"/>
      <c r="J38" s="34">
        <v>2</v>
      </c>
      <c r="K38" s="1">
        <f>申込書2枚目!I15</f>
        <v>0</v>
      </c>
      <c r="L38" s="35">
        <f>ref_集計!$A$6</f>
        <v>0</v>
      </c>
      <c r="M38" s="34">
        <v>2</v>
      </c>
      <c r="N38" s="1">
        <f>申込書1枚目!K39</f>
        <v>0</v>
      </c>
      <c r="O38" s="35">
        <f>申込書1枚目!L39</f>
        <v>0</v>
      </c>
    </row>
    <row r="39" spans="1:15" ht="17.25" customHeight="1" x14ac:dyDescent="0.3">
      <c r="A39" s="34">
        <v>2</v>
      </c>
      <c r="B39" s="1">
        <f>申込書2枚目!C16</f>
        <v>0</v>
      </c>
      <c r="C39" s="1">
        <f>ref_集計!$A$6</f>
        <v>0</v>
      </c>
      <c r="D39" s="34"/>
      <c r="F39" s="35"/>
      <c r="J39" s="34">
        <v>2</v>
      </c>
      <c r="K39" s="1">
        <f>申込書2枚目!I16</f>
        <v>0</v>
      </c>
      <c r="L39" s="35">
        <f>ref_集計!$A$6</f>
        <v>0</v>
      </c>
      <c r="M39" s="34">
        <v>2</v>
      </c>
      <c r="N39" s="1">
        <f>申込書1枚目!K40</f>
        <v>0</v>
      </c>
      <c r="O39" s="35">
        <f>申込書1枚目!L40</f>
        <v>0</v>
      </c>
    </row>
    <row r="40" spans="1:15" ht="17.25" customHeight="1" x14ac:dyDescent="0.3">
      <c r="A40" s="34">
        <v>2</v>
      </c>
      <c r="B40" s="1">
        <f>申込書2枚目!C17</f>
        <v>0</v>
      </c>
      <c r="C40" s="1">
        <f>ref_集計!$A$6</f>
        <v>0</v>
      </c>
      <c r="D40" s="34"/>
      <c r="F40" s="35"/>
      <c r="J40" s="34">
        <v>2</v>
      </c>
      <c r="K40" s="1">
        <f>申込書2枚目!I17</f>
        <v>0</v>
      </c>
      <c r="L40" s="35">
        <f>ref_集計!$A$6</f>
        <v>0</v>
      </c>
      <c r="M40" s="34">
        <v>2</v>
      </c>
      <c r="N40" s="1">
        <f>申込書1枚目!K41</f>
        <v>0</v>
      </c>
      <c r="O40" s="35">
        <f>申込書1枚目!L41</f>
        <v>0</v>
      </c>
    </row>
    <row r="41" spans="1:15" ht="17.25" customHeight="1" x14ac:dyDescent="0.3">
      <c r="A41" s="34">
        <v>2</v>
      </c>
      <c r="B41" s="1">
        <f>申込書2枚目!C18</f>
        <v>0</v>
      </c>
      <c r="C41" s="1">
        <f>ref_集計!$A$6</f>
        <v>0</v>
      </c>
      <c r="D41" s="34"/>
      <c r="F41" s="35"/>
      <c r="J41" s="34">
        <v>2</v>
      </c>
      <c r="K41" s="1">
        <f>申込書2枚目!I18</f>
        <v>0</v>
      </c>
      <c r="L41" s="35">
        <f>ref_集計!$A$6</f>
        <v>0</v>
      </c>
      <c r="M41" s="34">
        <v>2</v>
      </c>
      <c r="N41" s="1">
        <f>申込書1枚目!K42</f>
        <v>0</v>
      </c>
      <c r="O41" s="35">
        <f>申込書1枚目!L42</f>
        <v>0</v>
      </c>
    </row>
    <row r="42" spans="1:15" ht="17.25" customHeight="1" x14ac:dyDescent="0.3">
      <c r="A42" s="34">
        <v>2</v>
      </c>
      <c r="B42" s="1">
        <f>申込書2枚目!C19</f>
        <v>0</v>
      </c>
      <c r="C42" s="1">
        <f>ref_集計!$A$6</f>
        <v>0</v>
      </c>
      <c r="D42" s="34"/>
      <c r="F42" s="35"/>
      <c r="J42" s="34">
        <v>2</v>
      </c>
      <c r="K42" s="1">
        <f>申込書2枚目!I19</f>
        <v>0</v>
      </c>
      <c r="L42" s="35">
        <f>ref_集計!$A$6</f>
        <v>0</v>
      </c>
      <c r="M42" s="34">
        <v>2</v>
      </c>
      <c r="N42" s="1">
        <f>申込書1枚目!K43</f>
        <v>0</v>
      </c>
      <c r="O42" s="35">
        <f>申込書1枚目!L43</f>
        <v>0</v>
      </c>
    </row>
    <row r="43" spans="1:15" ht="17.25" customHeight="1" x14ac:dyDescent="0.3">
      <c r="A43" s="34">
        <v>2</v>
      </c>
      <c r="B43" s="1">
        <f>申込書2枚目!C20</f>
        <v>0</v>
      </c>
      <c r="C43" s="1">
        <f>ref_集計!$A$6</f>
        <v>0</v>
      </c>
      <c r="F43" s="35"/>
      <c r="J43" s="34">
        <v>2</v>
      </c>
      <c r="K43" s="1">
        <f>申込書2枚目!I20</f>
        <v>0</v>
      </c>
      <c r="L43" s="35">
        <f>ref_集計!$A$6</f>
        <v>0</v>
      </c>
      <c r="M43" s="34">
        <v>2</v>
      </c>
      <c r="N43" s="1">
        <f>申込書1枚目!K44</f>
        <v>0</v>
      </c>
      <c r="O43" s="35">
        <f>申込書1枚目!L44</f>
        <v>0</v>
      </c>
    </row>
    <row r="44" spans="1:15" ht="17.25" customHeight="1" x14ac:dyDescent="0.3">
      <c r="A44" s="34">
        <v>2</v>
      </c>
      <c r="B44" s="1">
        <f>申込書2枚目!C21</f>
        <v>0</v>
      </c>
      <c r="C44" s="1">
        <f>ref_集計!$A$6</f>
        <v>0</v>
      </c>
      <c r="F44" s="35"/>
      <c r="J44" s="34">
        <v>2</v>
      </c>
      <c r="K44" s="1">
        <f>申込書2枚目!I21</f>
        <v>0</v>
      </c>
      <c r="L44" s="35">
        <f>ref_集計!$A$6</f>
        <v>0</v>
      </c>
      <c r="M44" s="34">
        <v>2</v>
      </c>
      <c r="N44" s="1">
        <f>申込書1枚目!K45</f>
        <v>0</v>
      </c>
      <c r="O44" s="35">
        <f>申込書1枚目!L45</f>
        <v>0</v>
      </c>
    </row>
    <row r="45" spans="1:15" ht="17.25" customHeight="1" x14ac:dyDescent="0.3">
      <c r="A45" s="34">
        <v>2</v>
      </c>
      <c r="B45" s="1">
        <f>申込書2枚目!C22</f>
        <v>0</v>
      </c>
      <c r="C45" s="1">
        <f>ref_集計!$A$6</f>
        <v>0</v>
      </c>
      <c r="F45" s="35"/>
      <c r="J45" s="34">
        <v>2</v>
      </c>
      <c r="K45" s="1">
        <f>申込書2枚目!I22</f>
        <v>0</v>
      </c>
      <c r="L45" s="35">
        <f>ref_集計!$A$6</f>
        <v>0</v>
      </c>
      <c r="M45" s="34">
        <v>2</v>
      </c>
      <c r="N45" s="1">
        <f>申込書1枚目!K46</f>
        <v>0</v>
      </c>
      <c r="O45" s="35">
        <f>申込書1枚目!L46</f>
        <v>0</v>
      </c>
    </row>
    <row r="46" spans="1:15" ht="17.25" customHeight="1" x14ac:dyDescent="0.3">
      <c r="A46" s="34">
        <v>2</v>
      </c>
      <c r="B46" s="1">
        <f>申込書2枚目!C23</f>
        <v>0</v>
      </c>
      <c r="C46" s="1">
        <f>ref_集計!$A$6</f>
        <v>0</v>
      </c>
      <c r="F46" s="35"/>
      <c r="J46" s="34">
        <v>2</v>
      </c>
      <c r="K46" s="1">
        <f>申込書2枚目!I23</f>
        <v>0</v>
      </c>
      <c r="L46" s="35">
        <f>ref_集計!$A$6</f>
        <v>0</v>
      </c>
      <c r="M46" s="34">
        <v>2</v>
      </c>
      <c r="N46" s="1">
        <f>申込書1枚目!K47</f>
        <v>0</v>
      </c>
      <c r="O46" s="35">
        <f>申込書1枚目!L47</f>
        <v>0</v>
      </c>
    </row>
    <row r="47" spans="1:15" ht="17.25" customHeight="1" x14ac:dyDescent="0.3">
      <c r="A47" s="34">
        <v>2</v>
      </c>
      <c r="B47" s="1">
        <f>申込書2枚目!C24</f>
        <v>0</v>
      </c>
      <c r="C47" s="1">
        <f>ref_集計!$A$6</f>
        <v>0</v>
      </c>
      <c r="F47" s="35"/>
      <c r="J47" s="34">
        <v>2</v>
      </c>
      <c r="K47" s="1">
        <f>申込書2枚目!I24</f>
        <v>0</v>
      </c>
      <c r="L47" s="35">
        <f>ref_集計!$A$6</f>
        <v>0</v>
      </c>
      <c r="M47" s="34">
        <v>2</v>
      </c>
      <c r="N47" s="1">
        <f>申込書1枚目!K48</f>
        <v>0</v>
      </c>
      <c r="O47" s="35">
        <f>申込書1枚目!L48</f>
        <v>0</v>
      </c>
    </row>
    <row r="48" spans="1:15" ht="17.25" customHeight="1" x14ac:dyDescent="0.3">
      <c r="A48" s="34">
        <v>2</v>
      </c>
      <c r="B48" s="1">
        <f>申込書2枚目!C25</f>
        <v>0</v>
      </c>
      <c r="C48" s="1">
        <f>ref_集計!$A$6</f>
        <v>0</v>
      </c>
      <c r="F48" s="35"/>
      <c r="J48" s="34">
        <v>2</v>
      </c>
      <c r="K48" s="1">
        <f>申込書2枚目!I25</f>
        <v>0</v>
      </c>
      <c r="L48" s="35">
        <f>ref_集計!$A$6</f>
        <v>0</v>
      </c>
      <c r="M48" s="34">
        <v>2</v>
      </c>
      <c r="N48" s="1">
        <f>申込書1枚目!K49</f>
        <v>0</v>
      </c>
      <c r="O48" s="35">
        <f>申込書1枚目!L49</f>
        <v>0</v>
      </c>
    </row>
    <row r="49" spans="1:15" ht="17.25" customHeight="1" x14ac:dyDescent="0.3">
      <c r="A49" s="34">
        <v>2</v>
      </c>
      <c r="B49" s="1">
        <f>申込書2枚目!C26</f>
        <v>0</v>
      </c>
      <c r="C49" s="1">
        <f>ref_集計!$A$6</f>
        <v>0</v>
      </c>
      <c r="F49" s="35"/>
      <c r="J49" s="34">
        <v>2</v>
      </c>
      <c r="K49" s="1">
        <f>申込書2枚目!I26</f>
        <v>0</v>
      </c>
      <c r="L49" s="35">
        <f>ref_集計!$A$6</f>
        <v>0</v>
      </c>
      <c r="M49" s="34">
        <v>2</v>
      </c>
      <c r="N49" s="1">
        <f>申込書1枚目!K50</f>
        <v>0</v>
      </c>
      <c r="O49" s="35">
        <f>申込書1枚目!L50</f>
        <v>0</v>
      </c>
    </row>
    <row r="50" spans="1:15" ht="17.25" customHeight="1" x14ac:dyDescent="0.3">
      <c r="A50" s="34">
        <v>2</v>
      </c>
      <c r="B50" s="1">
        <f>申込書2枚目!C27</f>
        <v>0</v>
      </c>
      <c r="C50" s="1">
        <f>ref_集計!$A$6</f>
        <v>0</v>
      </c>
      <c r="F50" s="35"/>
      <c r="J50" s="34">
        <v>2</v>
      </c>
      <c r="K50" s="1">
        <f>申込書2枚目!I27</f>
        <v>0</v>
      </c>
      <c r="L50" s="35">
        <f>ref_集計!$A$6</f>
        <v>0</v>
      </c>
      <c r="M50" s="34">
        <v>2</v>
      </c>
      <c r="N50" s="1">
        <f>申込書1枚目!K51</f>
        <v>0</v>
      </c>
      <c r="O50" s="35">
        <f>申込書1枚目!L51</f>
        <v>0</v>
      </c>
    </row>
    <row r="51" spans="1:15" ht="17.25" customHeight="1" x14ac:dyDescent="0.3">
      <c r="A51" s="34">
        <v>2</v>
      </c>
      <c r="B51" s="1">
        <f>申込書2枚目!C28</f>
        <v>0</v>
      </c>
      <c r="C51" s="1">
        <f>ref_集計!$A$6</f>
        <v>0</v>
      </c>
      <c r="F51" s="35"/>
      <c r="J51" s="34">
        <v>2</v>
      </c>
      <c r="K51" s="1">
        <f>申込書2枚目!I28</f>
        <v>0</v>
      </c>
      <c r="L51" s="35">
        <f>ref_集計!$A$6</f>
        <v>0</v>
      </c>
      <c r="M51" s="34">
        <v>2</v>
      </c>
      <c r="N51" s="1">
        <f>申込書1枚目!K52</f>
        <v>0</v>
      </c>
      <c r="O51" s="35">
        <f>申込書1枚目!L52</f>
        <v>0</v>
      </c>
    </row>
    <row r="52" spans="1:15" ht="17.25" customHeight="1" x14ac:dyDescent="0.3">
      <c r="A52" s="34">
        <v>2</v>
      </c>
      <c r="B52" s="1">
        <f>申込書2枚目!C29</f>
        <v>0</v>
      </c>
      <c r="C52" s="1">
        <f>ref_集計!$A$6</f>
        <v>0</v>
      </c>
      <c r="F52" s="35"/>
      <c r="J52" s="34">
        <v>2</v>
      </c>
      <c r="K52" s="1">
        <f>申込書2枚目!I29</f>
        <v>0</v>
      </c>
      <c r="L52" s="35">
        <f>ref_集計!$A$6</f>
        <v>0</v>
      </c>
      <c r="M52" s="34">
        <v>2</v>
      </c>
      <c r="N52" s="1">
        <f>申込書1枚目!K53</f>
        <v>0</v>
      </c>
      <c r="O52" s="35">
        <f>申込書1枚目!L53</f>
        <v>0</v>
      </c>
    </row>
    <row r="53" spans="1:15" ht="17.25" customHeight="1" x14ac:dyDescent="0.3">
      <c r="A53" s="34">
        <v>2</v>
      </c>
      <c r="B53" s="1">
        <f>申込書2枚目!C30</f>
        <v>0</v>
      </c>
      <c r="C53" s="1">
        <f>ref_集計!$A$6</f>
        <v>0</v>
      </c>
      <c r="F53" s="35"/>
      <c r="J53" s="34">
        <v>2</v>
      </c>
      <c r="K53" s="1">
        <f>申込書2枚目!I30</f>
        <v>0</v>
      </c>
      <c r="L53" s="35">
        <f>ref_集計!$A$6</f>
        <v>0</v>
      </c>
      <c r="M53" s="34">
        <v>2</v>
      </c>
      <c r="N53" s="1">
        <f>申込書1枚目!K54</f>
        <v>0</v>
      </c>
      <c r="O53" s="35">
        <f>申込書1枚目!L54</f>
        <v>0</v>
      </c>
    </row>
    <row r="54" spans="1:15" ht="17.25" customHeight="1" x14ac:dyDescent="0.3">
      <c r="A54" s="34">
        <v>2</v>
      </c>
      <c r="B54" s="1">
        <f>申込書2枚目!C31</f>
        <v>0</v>
      </c>
      <c r="C54" s="1">
        <f>ref_集計!$A$6</f>
        <v>0</v>
      </c>
      <c r="F54" s="35"/>
      <c r="J54" s="34">
        <v>2</v>
      </c>
      <c r="K54" s="1">
        <f>申込書2枚目!I31</f>
        <v>0</v>
      </c>
      <c r="L54" s="35">
        <f>ref_集計!$A$6</f>
        <v>0</v>
      </c>
      <c r="M54" s="34">
        <v>2</v>
      </c>
      <c r="N54" s="1">
        <f>申込書1枚目!K55</f>
        <v>0</v>
      </c>
      <c r="O54" s="35">
        <f>申込書1枚目!L55</f>
        <v>0</v>
      </c>
    </row>
    <row r="55" spans="1:15" ht="17.25" customHeight="1" x14ac:dyDescent="0.3">
      <c r="A55" s="34">
        <v>2</v>
      </c>
      <c r="B55" s="1">
        <f>申込書2枚目!C32</f>
        <v>0</v>
      </c>
      <c r="C55" s="1">
        <f>ref_集計!$A$6</f>
        <v>0</v>
      </c>
      <c r="F55" s="35"/>
      <c r="J55" s="34">
        <v>2</v>
      </c>
      <c r="K55" s="1">
        <f>申込書2枚目!I32</f>
        <v>0</v>
      </c>
      <c r="L55" s="35">
        <f>ref_集計!$A$6</f>
        <v>0</v>
      </c>
      <c r="M55" s="34">
        <v>2</v>
      </c>
      <c r="N55" s="1">
        <f>申込書1枚目!K56</f>
        <v>0</v>
      </c>
      <c r="O55" s="35">
        <f>申込書1枚目!L56</f>
        <v>0</v>
      </c>
    </row>
    <row r="56" spans="1:15" ht="17.25" customHeight="1" x14ac:dyDescent="0.3">
      <c r="A56" s="34">
        <v>2</v>
      </c>
      <c r="B56" s="1">
        <f>申込書2枚目!C33</f>
        <v>0</v>
      </c>
      <c r="C56" s="1">
        <f>ref_集計!$A$6</f>
        <v>0</v>
      </c>
      <c r="F56" s="35"/>
      <c r="J56" s="34">
        <v>2</v>
      </c>
      <c r="K56" s="1">
        <f>申込書2枚目!I33</f>
        <v>0</v>
      </c>
      <c r="L56" s="35">
        <f>ref_集計!$A$6</f>
        <v>0</v>
      </c>
      <c r="M56" s="34">
        <v>2</v>
      </c>
      <c r="N56" s="1">
        <f>申込書1枚目!K57</f>
        <v>0</v>
      </c>
      <c r="O56" s="35">
        <f>申込書1枚目!L57</f>
        <v>0</v>
      </c>
    </row>
    <row r="57" spans="1:15" ht="17.25" customHeight="1" x14ac:dyDescent="0.3">
      <c r="A57" s="34">
        <v>2</v>
      </c>
      <c r="B57" s="1">
        <f>申込書2枚目!C34</f>
        <v>0</v>
      </c>
      <c r="C57" s="1">
        <f>ref_集計!$A$6</f>
        <v>0</v>
      </c>
      <c r="F57" s="35"/>
      <c r="J57" s="36">
        <v>2</v>
      </c>
      <c r="K57" s="37">
        <f>申込書2枚目!I34</f>
        <v>0</v>
      </c>
      <c r="L57" s="38">
        <f>ref_集計!$A$6</f>
        <v>0</v>
      </c>
      <c r="M57" s="36">
        <v>2</v>
      </c>
      <c r="N57" s="37">
        <f>申込書1枚目!K58</f>
        <v>0</v>
      </c>
      <c r="O57" s="38">
        <f>申込書1枚目!L58</f>
        <v>0</v>
      </c>
    </row>
  </sheetData>
  <sheetProtection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申込書1枚目</vt:lpstr>
      <vt:lpstr>申込書2枚目</vt:lpstr>
      <vt:lpstr>ref_集計</vt:lpstr>
      <vt:lpstr>抽選会用</vt:lpstr>
      <vt:lpstr>申込書1枚目!Print_Area</vt:lpstr>
      <vt:lpstr>申込書2枚目!Print_Area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稲城市卓球連盟</dc:creator>
  <cp:lastPrinted>2026-07-21T15:09:49Z</cp:lastPrinted>
  <dcterms:created xsi:type="dcterms:W3CDTF">2006-09-16T00:00:00Z</dcterms:created>
  <dcterms:modified xsi:type="dcterms:W3CDTF">2026-07-23T04:25:42Z</dcterms:modified>
</cp:coreProperties>
</file>